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61B1A515-F4DC-474E-95EF-A80BA6AF3832}"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<sst xmlns="http://schemas.openxmlformats.org/spreadsheetml/2006/main" count="1146" uniqueCount="567">
  <si>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</si>
  <si>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</si>
  <si>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</si>
  <si>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</si>
  <si>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</si>
  <si>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</si>
  <si>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</si>
  <si>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</si>
  <si>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</si>
  <si>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</si>
  <si>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</si>
  <si>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</si>
  <si>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</si>
  <si>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</si>
  <si>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</si>
  <si>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</si>
  <si>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</si>
  <si>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</si>
  <si>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</si>
  <si>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</si>
  <si>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</si>
  <si>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</si>
  <si>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</si>
  <si>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</si>
  <si>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</si>
  <si>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</si>
  <si>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</si>
  <si>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</si>
  <si>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</si>
  <si>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</si>
  <si>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</si>
  <si>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</si>
  <si>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</si>
  <si>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</si>
  <si>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</si>
  <si>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</si>
  <si>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</si>
  <si>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</si>
  <si>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</si>
  <si>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</si>
  <si>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</si>
  <si>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</si>
  <si>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</si>
  <si>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</si>
  <si>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</si>
  <si>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</si>
  <si>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</si>
  <si>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</si>
  <si>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</si>
  <si>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</si>
  <si>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</si>
  <si>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</si>
  <si>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</si>
  <si>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</si>
  <si>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</si>
  <si>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</si>
  <si>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</si>
  <si>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</si>
  <si>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</si>
  <si>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</si>
  <si>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</si>
  <si>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</si>
  <si>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</si>
  <si>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</si>
  <si>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</si>
  <si>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</si>
  <si>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</si>
  <si>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</si>
  <si>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</si>
  <si>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</si>
  <si>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</si>
  <si>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</si>
  <si>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</si>
  <si>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</si>
  <si>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</si>
  <si>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</si>
  <si>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</si>
  <si>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</si>
  <si>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</si>
  <si>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</si>
  <si>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</si>
  <si>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</si>
  <si>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</si>
  <si>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</si>
  <si>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</si>
  <si>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</si>
  <si>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</si>
  <si>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</si>
  <si>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</si>
  <si>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</si>
  <si>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</si>
  <si>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</si>
  <si>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</si>
  <si>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</si>
  <si>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甲良町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</si>
  <si>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</si>
  <si>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</si>
  <si>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</si>
  <si>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</si>
  <si>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</si>
  <si>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</si>
  <si>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</si>
  <si>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</si>
  <si>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</si>
  <si>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</si>
  <si>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</si>
  <si>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</si>
  <si>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</si>
  <si>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</si>
  <si>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</si>
  <si>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</si>
  <si>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</si>
  <si>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</si>
  <si>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</si>
  <si>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</si>
  <si>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</si>
  <si>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</si>
  <si>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</si>
  <si>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</si>
  <si>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</si>
  <si>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</si>
  <si>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</si>
  <si>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</si>
  <si>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</si>
  <si>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</si>
  <si>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</si>
  <si>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</si>
  <si>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</si>
  <si>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</si>
  <si>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</si>
  <si>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</si>
  <si>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</si>
  <si>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</si>
  <si>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</si>
  <si>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</si>
  <si>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</si>
  <si>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</si>
  <si>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</si>
  <si>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</si>
  <si>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</si>
  <si>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</si>
  <si>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</si>
  <si>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</si>
  <si>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</si>
  <si>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</si>
  <si>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</si>
  <si>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</si>
  <si>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</si>
  <si>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</si>
  <si>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</si>
  <si>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</si>
  <si>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</si>
  <si>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</si>
  <si>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</si>
  <si>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</si>
  <si>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</si>
  <si>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</si>
  <si>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</si>
  <si>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</si>
  <si>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</si>
  <si>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</si>
  <si>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</si>
  <si>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</si>
  <si>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</si>
  <si>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</si>
  <si>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</si>
  <si>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</si>
  <si>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</si>
  <si>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</si>
  <si>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</si>
  <si>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</si>
  <si>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</si>
  <si>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</si>
  <si>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</si>
  <si>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</si>
  <si>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</si>
  <si>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</si>
  <si>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</si>
  <si>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</si>
  <si>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</si>
  <si>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</si>
  <si>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</si>
  <si>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</si>
  <si>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</si>
  <si>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</si>
  <si>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</si>
  <si>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</si>
  <si>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</si>
  <si>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</si>
  <si>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</si>
  <si>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</si>
  <si>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</si>
  <si>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</si>
  <si>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</si>
  <si>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</si>
  <si>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</si>
  <si>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</si>
  <si>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</si>
  <si>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</si>
  <si>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</si>
  <si>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</si>
  <si>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</si>
  <si>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</si>
  <si>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</si>
  <si>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滋賀県甲良町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</si>
  <si>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</si>
  <si>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</si>
  <si>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</si>
  <si>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</si>
  <si>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</si>
  <si>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</si>
  <si>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</si>
  <si>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</si>
  <si>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</si>
  <si>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</si>
  <si>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</si>
  <si>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</si>
  <si>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</si>
  <si>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</si>
  <si>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</si>
  <si>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</si>
  <si>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</si>
  <si>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</si>
  <si>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</si>
  <si>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</si>
  <si>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</si>
  <si>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</si>
  <si>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</si>
  <si>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</si>
  <si>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</si>
  <si>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</si>
  <si>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</si>
  <si>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</si>
  <si>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</si>
  <si>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</si>
  <si>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</si>
  <si>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</si>
  <si>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</si>
  <si>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</si>
  <si>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</si>
  <si>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</si>
  <si>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</si>
  <si>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</si>
  <si>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</si>
  <si>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</si>
  <si>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</si>
  <si>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</si>
  <si>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</si>
  <si>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</si>
  <si>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</si>
  <si>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</si>
  <si>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</si>
  <si>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</si>
  <si>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</si>
  <si>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</si>
  <si>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</si>
  <si>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</si>
  <si>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</si>
  <si>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</si>
  <si>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</si>
  <si>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</si>
  <si>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</si>
  <si>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</si>
  <si>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</si>
  <si>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</si>
  <si>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</si>
  <si>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</si>
  <si>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</si>
  <si>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</si>
  <si>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</si>
  <si>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</si>
  <si>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</si>
  <si>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</si>
  <si>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</si>
  <si>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</si>
  <si>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</si>
  <si>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</si>
  <si>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</si>
  <si>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</si>
  <si>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</si>
  <si>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</si>
  <si>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</si>
  <si>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</si>
  <si>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</si>
  <si>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</si>
  <si>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</si>
  <si>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</si>
  <si>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</si>
  <si>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</si>
  <si>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</si>
  <si>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</si>
  <si>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</si>
  <si>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</si>
  <si>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</si>
  <si>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</si>
  <si>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</si>
  <si>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</si>
  <si>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</si>
  <si>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</si>
  <si>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</si>
  <si>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</si>
  <si>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</si>
  <si>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</si>
  <si>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</si>
  <si>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</si>
  <si>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</si>
  <si>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</si>
  <si>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</si>
  <si>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</si>
  <si>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</si>
  <si>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</si>
  <si>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</si>
  <si>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</si>
  <si>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</si>
  <si>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</si>
  <si>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</si>
  <si>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</si>
  <si>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</si>
  <si>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</si>
  <si>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</si>
  <si>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</si>
  <si>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</si>
  <si>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</si>
  <si>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</si>
  <si>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</si>
  <si>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</si>
  <si>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</si>
  <si>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</si>
  <si>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</si>
  <si>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</si>
  <si>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</si>
  <si>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</si>
  <si>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</si>
  <si>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</si>
  <si>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</si>
  <si>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</si>
  <si>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</si>
  <si>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</si>
  <si>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</si>
  <si>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</si>
  <si>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</si>
  <si>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</si>
  <si>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</si>
  <si>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</si>
  <si>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</si>
  <si>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</si>
  <si>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</si>
  <si>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</si>
  <si>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</si>
  <si>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</si>
  <si>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</si>
  <si>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</si>
  <si>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</si>
  <si>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</si>
  <si>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</si>
  <si>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滋賀県甲良町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</si>
  <si>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</si>
  <si>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</si>
  <si>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</si>
  <si>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</si>
  <si>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</si>
  <si>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</si>
  <si>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</si>
  <si>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</si>
  <si>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</si>
  <si>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</si>
  <si>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</si>
  <si>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</si>
  <si>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</si>
  <si>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</si>
  <si>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</si>
  <si>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</si>
  <si>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</si>
  <si>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</si>
  <si>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</si>
  <si>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</si>
  <si>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</si>
  <si>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</si>
  <si>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</si>
  <si>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</si>
  <si>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</si>
  <si>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</si>
  <si>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</si>
  <si>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</si>
  <si>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</si>
  <si>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</si>
  <si>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</si>
  <si>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</si>
  <si>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</si>
  <si>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</si>
  <si>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</si>
  <si>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</si>
  <si>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</si>
  <si>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</si>
  <si>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</si>
  <si>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</si>
  <si>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</si>
  <si>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</si>
  <si>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</si>
  <si>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</si>
  <si>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</si>
  <si>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</si>
  <si>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</si>
  <si>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</si>
  <si>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</si>
  <si>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</si>
  <si>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</si>
  <si>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</si>
  <si>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</si>
  <si>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</si>
  <si>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</si>
  <si>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</si>
  <si>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</si>
  <si>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</si>
  <si>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</si>
  <si>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</si>
  <si>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</si>
  <si>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</si>
  <si>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</si>
  <si>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</si>
  <si>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</si>
  <si>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</si>
  <si>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</si>
  <si>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</si>
  <si>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</si>
  <si>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</si>
  <si>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</si>
  <si>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</si>
  <si>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</si>
  <si>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</si>
  <si>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</si>
  <si>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</si>
  <si>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</si>
  <si>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</si>
  <si>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</si>
  <si>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</si>
  <si>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</si>
  <si>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</si>
  <si>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</si>
  <si>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</si>
  <si>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</si>
  <si>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</si>
  <si>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</si>
  <si>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</si>
  <si>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</si>
  <si>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</si>
  <si>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</si>
  <si>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</si>
  <si>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</si>
  <si>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</si>
  <si>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</si>
  <si>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</si>
  <si>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</si>
  <si>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</si>
  <si>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</si>
  <si>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</si>
  <si>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</si>
  <si>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</si>
  <si>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</si>
  <si>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</si>
  <si>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</si>
  <si>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</si>
  <si>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</si>
  <si>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</si>
  <si>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</si>
  <si>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</si>
  <si>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</si>
  <si>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</si>
  <si>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</si>
  <si>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</si>
  <si>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</si>
  <si>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</si>
  <si>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</si>
  <si>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</si>
  <si>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</si>
  <si>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</si>
  <si>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</si>
  <si>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</si>
  <si>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</si>
  <si>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</si>
  <si>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</si>
  <si>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</si>
  <si>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</si>
  <si>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</si>
  <si>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</si>
  <si>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</si>
  <si>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</si>
  <si>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</si>
  <si>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</si>
  <si>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</si>
  <si>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</si>
  <si>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</si>
  <si>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</si>
  <si>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</si>
  <si>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</si>
  <si>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</si>
  <si>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</si>
  <si>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</si>
  <si>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</si>
  <si>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</si>
  <si>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</si>
  <si>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</si>
  <si>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</si>
  <si>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</si>
  <si>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</si>
  <si>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</si>
  <si>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</si>
  <si>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</si>
  <si>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</si>
  <si>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</si>
  <si>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</si>
  <si>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</si>
  <si>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</si>
  <si>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</si>
  <si>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</si>
  <si>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</si>
  <si>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</si>
  <si>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</si>
  <si>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</si>
  <si>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</si>
  <si>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</si>
  <si>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</si>
  <si>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</si>
  <si>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</si>
  <si>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</si>
  <si>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</si>
  <si>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</si>
  <si>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</si>
  <si>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</si>
  <si>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</si>
  <si>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</si>
  <si>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4.82</t>
  </si>
  <si>
    <t>▲ 2.95</t>
  </si>
  <si>
    <t>水道事業会計</t>
  </si>
  <si>
    <t>一般会計</t>
  </si>
  <si>
    <t>下水道事業会計</t>
  </si>
  <si>
    <t>▲ 1.70</t>
  </si>
  <si>
    <t>介護保険事業会計</t>
  </si>
  <si>
    <t>後期高齢者医療事業会計</t>
  </si>
  <si>
    <t>国民健康保険事業会計</t>
  </si>
  <si>
    <t>墓地公園会計</t>
  </si>
  <si>
    <t>その他会計（赤字）</t>
  </si>
  <si>
    <t>その他会計（黒字）</t>
  </si>
  <si>
    <t>R01</t>
    <phoneticPr fontId="5"/>
  </si>
  <si>
    <t>R02</t>
    <phoneticPr fontId="5"/>
  </si>
  <si>
    <t>R03</t>
    <phoneticPr fontId="5"/>
  </si>
  <si>
    <t>R04</t>
    <phoneticPr fontId="5"/>
  </si>
  <si>
    <t>R05</t>
    <phoneticPr fontId="5"/>
  </si>
  <si>
    <t>-</t>
    <phoneticPr fontId="2"/>
  </si>
  <si>
    <t>滋賀県市町村職員退職手当組合</t>
  </si>
  <si>
    <t>彦根市犬上郡営林組合</t>
    <rPh sb="0" eb="2">
      <t>ヒコネ</t>
    </rPh>
    <rPh sb="2" eb="3">
      <t>シ</t>
    </rPh>
    <rPh sb="3" eb="5">
      <t>イヌカミ</t>
    </rPh>
    <rPh sb="5" eb="6">
      <t>グン</t>
    </rPh>
    <rPh sb="6" eb="8">
      <t>エイリン</t>
    </rPh>
    <rPh sb="8" eb="10">
      <t>クミアイ</t>
    </rPh>
    <phoneticPr fontId="10"/>
  </si>
  <si>
    <t>大滝山林組合（一般会計）</t>
    <rPh sb="10" eb="11">
      <t>ケイ</t>
    </rPh>
    <phoneticPr fontId="10"/>
  </si>
  <si>
    <t>大滝山林組合（林産物栽培特別会計）</t>
  </si>
  <si>
    <t>大滝山林組合（高取山森林空間利活用特別会計）</t>
  </si>
  <si>
    <t>滋賀県市町村議会議員公務災害補償等組合</t>
  </si>
  <si>
    <t>湖東広域衛生管理組合</t>
  </si>
  <si>
    <t>彦根愛知犬上広域行政組合</t>
    <rPh sb="11" eb="12">
      <t>ア</t>
    </rPh>
    <phoneticPr fontId="10"/>
  </si>
  <si>
    <t>滋賀県市町村職員研修センター</t>
  </si>
  <si>
    <t>滋賀県後期高齢者医療広域連合（一般会計）</t>
    <rPh sb="15" eb="19">
      <t>イッパンカイケイ</t>
    </rPh>
    <phoneticPr fontId="10"/>
  </si>
  <si>
    <t>滋賀県後期高齢者医療広域連合（後期高齢者医療特別会計）</t>
  </si>
  <si>
    <t>-</t>
    <phoneticPr fontId="2"/>
  </si>
  <si>
    <t>ふるさと応援基金</t>
    <phoneticPr fontId="5"/>
  </si>
  <si>
    <t>福祉基金</t>
    <phoneticPr fontId="2"/>
  </si>
  <si>
    <t>ふるさと基金</t>
    <phoneticPr fontId="2"/>
  </si>
  <si>
    <t>青少年育成基金</t>
    <phoneticPr fontId="2"/>
  </si>
  <si>
    <t>教育施設整備基金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</si>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</sst>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BD55-4B50-925A-AB7BBB03EA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42820</c:v>
                </c:pt>
                <c:pt idx="1">
                  <c:v>57906</c:v>
                </c:pt>
                <c:pt idx="2">
                  <c:v>30366</c:v>
                </c:pt>
                <c:pt idx="3">
                  <c:v>31364</c:v>
                </c:pt>
                <c:pt idx="4">
                  <c:v>29091</c:v>
                </c:pt>
              </c:numCache>
            </c:numRef>
          </c:val>
          <c:smooth val="0"/>
          <c:extLst>
            <c:ext xmlns:c16="http://schemas.microsoft.com/office/drawing/2014/chart" uri="{C3380CC4-5D6E-409C-BE32-E72D297353CC}">
              <c16:uniqueId val="{00000001-BD55-4B50-925A-AB7BBB03EA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5.24</c:v>
                </c:pt>
                <c:pt idx="1">
                  <c:v>5.38</c:v>
                </c:pt>
                <c:pt idx="2">
                  <c:v>5.08</c:v>
                </c:pt>
                <c:pt idx="3">
                  <c:v>5.79</c:v>
                </c:pt>
                <c:pt idx="4">
                  <c:v>6.43</c:v>
                </c:pt>
              </c:numCache>
            </c:numRef>
          </c:val>
          <c:extLst>
            <c:ext xmlns:c16="http://schemas.microsoft.com/office/drawing/2014/chart" uri="{C3380CC4-5D6E-409C-BE32-E72D297353CC}">
              <c16:uniqueId val="{00000000-4E0F-48A3-9646-292E2269DC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17.13</c:v>
                </c:pt>
                <c:pt idx="1">
                  <c:v>12.71</c:v>
                </c:pt>
                <c:pt idx="2">
                  <c:v>19.71</c:v>
                </c:pt>
                <c:pt idx="3">
                  <c:v>24.26</c:v>
                </c:pt>
                <c:pt idx="4">
                  <c:v>30.29</c:v>
                </c:pt>
              </c:numCache>
            </c:numRef>
          </c:val>
          <c:extLst>
            <c:ext xmlns:c16="http://schemas.microsoft.com/office/drawing/2014/chart" uri="{C3380CC4-5D6E-409C-BE32-E72D297353CC}">
              <c16:uniqueId val="{00000001-4E0F-48A3-9646-292E2269DC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-4.82</c:v>
                </c:pt>
                <c:pt idx="1">
                  <c:v>-2.95</c:v>
                </c:pt>
                <c:pt idx="2">
                  <c:v>7.69</c:v>
                </c:pt>
                <c:pt idx="3">
                  <c:v>4.87</c:v>
                </c:pt>
                <c:pt idx="4">
                  <c:v>7.12</c:v>
                </c:pt>
              </c:numCache>
            </c:numRef>
          </c:val>
          <c:smooth val="0"/>
          <c:extLst>
            <c:ext xmlns:c16="http://schemas.microsoft.com/office/drawing/2014/chart" uri="{C3380CC4-5D6E-409C-BE32-E72D297353CC}">
              <c16:uniqueId val="{00000002-4E0F-48A3-9646-292E2269DC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1E-4593-97BC-9EEB59F8AF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1E-4593-97BC-9EEB59F8AF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1E-4593-97BC-9EEB59F8AF60}"/>
            </c:ext>
          </c:extLst>
        </c:ser>
        <c:ser>
          <c:idx val="3"/>
          <c:order val="3"/>
          <c:tx>
            <c:strRef>
              <c:f>データシート!$A$30</c:f>
              <c:strCache>
                <c:ptCount val="1"/>
                <c:pt idx="0">
                  <c:v>墓地公園会計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0.22</c:v>
                </c:pt>
                <c:pt idx="4">
                  <c:v>#N/A</c:v>
                </c:pt>
                <c:pt idx="5">
                  <c:v>0</c:v>
                </c:pt>
                <c:pt idx="6">
                  <c:v>#N/A</c:v>
                </c:pt>
                <c:pt idx="7">
                  <c:v>0</c:v>
                </c:pt>
                <c:pt idx="8">
                  <c:v>#N/A</c:v>
                </c:pt>
                <c:pt idx="9">
                  <c:v>0.03</c:v>
                </c:pt>
              </c:numCache>
            </c:numRef>
          </c:val>
          <c:extLst>
            <c:ext xmlns:c16="http://schemas.microsoft.com/office/drawing/2014/chart" uri="{C3380CC4-5D6E-409C-BE32-E72D297353CC}">
              <c16:uniqueId val="{00000003-441E-4593-97BC-9EEB59F8AF60}"/>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5.34</c:v>
                </c:pt>
                <c:pt idx="2">
                  <c:v>#N/A</c:v>
                </c:pt>
                <c:pt idx="3">
                  <c:v>2.5299999999999998</c:v>
                </c:pt>
                <c:pt idx="4">
                  <c:v>#N/A</c:v>
                </c:pt>
                <c:pt idx="5">
                  <c:v>1.79</c:v>
                </c:pt>
                <c:pt idx="6">
                  <c:v>#N/A</c:v>
                </c:pt>
                <c:pt idx="7">
                  <c:v>1.04</c:v>
                </c:pt>
                <c:pt idx="8">
                  <c:v>#N/A</c:v>
                </c:pt>
                <c:pt idx="9">
                  <c:v>0.03</c:v>
                </c:pt>
              </c:numCache>
            </c:numRef>
          </c:val>
          <c:extLst>
            <c:ext xmlns:c16="http://schemas.microsoft.com/office/drawing/2014/chart" uri="{C3380CC4-5D6E-409C-BE32-E72D297353CC}">
              <c16:uniqueId val="{00000004-441E-4593-97BC-9EEB59F8AF60}"/>
            </c:ext>
          </c:extLst>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c:v>
                </c:pt>
                <c:pt idx="4">
                  <c:v>#N/A</c:v>
                </c:pt>
                <c:pt idx="5">
                  <c:v>0.04</c:v>
                </c:pt>
                <c:pt idx="6">
                  <c:v>#N/A</c:v>
                </c:pt>
                <c:pt idx="7">
                  <c:v>0.02</c:v>
                </c:pt>
                <c:pt idx="8">
                  <c:v>#N/A</c:v>
                </c:pt>
                <c:pt idx="9">
                  <c:v>0.26</c:v>
                </c:pt>
              </c:numCache>
            </c:numRef>
          </c:val>
          <c:extLst>
            <c:ext xmlns:c16="http://schemas.microsoft.com/office/drawing/2014/chart" uri="{C3380CC4-5D6E-409C-BE32-E72D297353CC}">
              <c16:uniqueId val="{00000005-441E-4593-97BC-9EEB59F8AF60}"/>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0.53</c:v>
                </c:pt>
                <c:pt idx="2">
                  <c:v>#N/A</c:v>
                </c:pt>
                <c:pt idx="3">
                  <c:v>2.3199999999999998</c:v>
                </c:pt>
                <c:pt idx="4">
                  <c:v>#N/A</c:v>
                </c:pt>
                <c:pt idx="5">
                  <c:v>3.11</c:v>
                </c:pt>
                <c:pt idx="6">
                  <c:v>#N/A</c:v>
                </c:pt>
                <c:pt idx="7">
                  <c:v>2.3199999999999998</c:v>
                </c:pt>
                <c:pt idx="8">
                  <c:v>#N/A</c:v>
                </c:pt>
                <c:pt idx="9">
                  <c:v>1.1000000000000001</c:v>
                </c:pt>
              </c:numCache>
            </c:numRef>
          </c:val>
          <c:extLst>
            <c:ext xmlns:c16="http://schemas.microsoft.com/office/drawing/2014/chart" uri="{C3380CC4-5D6E-409C-BE32-E72D297353CC}">
              <c16:uniqueId val="{00000006-441E-4593-97BC-9EEB59F8AF6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1.7</c:v>
                </c:pt>
                <c:pt idx="1">
                  <c:v>#N/A</c:v>
                </c:pt>
                <c:pt idx="2">
                  <c:v>#N/A</c:v>
                </c:pt>
                <c:pt idx="3">
                  <c:v>1.43</c:v>
                </c:pt>
                <c:pt idx="4">
                  <c:v>#N/A</c:v>
                </c:pt>
                <c:pt idx="5">
                  <c:v>2.4</c:v>
                </c:pt>
                <c:pt idx="6">
                  <c:v>#N/A</c:v>
                </c:pt>
                <c:pt idx="7">
                  <c:v>2.61</c:v>
                </c:pt>
                <c:pt idx="8">
                  <c:v>#N/A</c:v>
                </c:pt>
                <c:pt idx="9">
                  <c:v>2.98</c:v>
                </c:pt>
              </c:numCache>
            </c:numRef>
          </c:val>
          <c:extLst>
            <c:ext xmlns:c16="http://schemas.microsoft.com/office/drawing/2014/chart" uri="{C3380CC4-5D6E-409C-BE32-E72D297353CC}">
              <c16:uniqueId val="{00000007-441E-4593-97BC-9EEB59F8AF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5.22</c:v>
                </c:pt>
                <c:pt idx="2">
                  <c:v>#N/A</c:v>
                </c:pt>
                <c:pt idx="3">
                  <c:v>5.15</c:v>
                </c:pt>
                <c:pt idx="4">
                  <c:v>#N/A</c:v>
                </c:pt>
                <c:pt idx="5">
                  <c:v>5.07</c:v>
                </c:pt>
                <c:pt idx="6">
                  <c:v>#N/A</c:v>
                </c:pt>
                <c:pt idx="7">
                  <c:v>5.78</c:v>
                </c:pt>
                <c:pt idx="8">
                  <c:v>#N/A</c:v>
                </c:pt>
                <c:pt idx="9">
                  <c:v>6.39</c:v>
                </c:pt>
              </c:numCache>
            </c:numRef>
          </c:val>
          <c:extLst>
            <c:ext xmlns:c16="http://schemas.microsoft.com/office/drawing/2014/chart" uri="{C3380CC4-5D6E-409C-BE32-E72D297353CC}">
              <c16:uniqueId val="{00000008-441E-4593-97BC-9EEB59F8AF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15.48</c:v>
                </c:pt>
                <c:pt idx="2">
                  <c:v>#N/A</c:v>
                </c:pt>
                <c:pt idx="3">
                  <c:v>15.33</c:v>
                </c:pt>
                <c:pt idx="4">
                  <c:v>#N/A</c:v>
                </c:pt>
                <c:pt idx="5">
                  <c:v>14.8</c:v>
                </c:pt>
                <c:pt idx="6">
                  <c:v>#N/A</c:v>
                </c:pt>
                <c:pt idx="7">
                  <c:v>14.51</c:v>
                </c:pt>
                <c:pt idx="8">
                  <c:v>#N/A</c:v>
                </c:pt>
                <c:pt idx="9">
                  <c:v>14.22</c:v>
                </c:pt>
              </c:numCache>
            </c:numRef>
          </c:val>
          <c:extLst>
            <c:ext xmlns:c16="http://schemas.microsoft.com/office/drawing/2014/chart" uri="{C3380CC4-5D6E-409C-BE32-E72D297353CC}">
              <c16:uniqueId val="{00000009-441E-4593-97BC-9EEB59F8AF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360</c:v>
                </c:pt>
                <c:pt idx="5">
                  <c:v>342</c:v>
                </c:pt>
                <c:pt idx="8">
                  <c:v>325</c:v>
                </c:pt>
                <c:pt idx="11">
                  <c:v>313</c:v>
                </c:pt>
                <c:pt idx="14">
                  <c:v>311</c:v>
                </c:pt>
              </c:numCache>
            </c:numRef>
          </c:val>
          <c:extLst>
            <c:ext xmlns:c16="http://schemas.microsoft.com/office/drawing/2014/chart" uri="{C3380CC4-5D6E-409C-BE32-E72D297353CC}">
              <c16:uniqueId val="{00000000-2425-4DBF-84FB-19EAF851C1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25-4DBF-84FB-19EAF851C1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2425-4DBF-84FB-19EAF851C1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3-2425-4DBF-84FB-19EAF851C1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168</c:v>
                </c:pt>
                <c:pt idx="3">
                  <c:v>236</c:v>
                </c:pt>
                <c:pt idx="6">
                  <c:v>231</c:v>
                </c:pt>
                <c:pt idx="9">
                  <c:v>229</c:v>
                </c:pt>
                <c:pt idx="12">
                  <c:v>200</c:v>
                </c:pt>
              </c:numCache>
            </c:numRef>
          </c:val>
          <c:extLst>
            <c:ext xmlns:c16="http://schemas.microsoft.com/office/drawing/2014/chart" uri="{C3380CC4-5D6E-409C-BE32-E72D297353CC}">
              <c16:uniqueId val="{00000004-2425-4DBF-84FB-19EAF851C1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25-4DBF-84FB-19EAF851C1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25-4DBF-84FB-19EAF851C1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381</c:v>
                </c:pt>
                <c:pt idx="3">
                  <c:v>345</c:v>
                </c:pt>
                <c:pt idx="6">
                  <c:v>310</c:v>
                </c:pt>
                <c:pt idx="9">
                  <c:v>298</c:v>
                </c:pt>
                <c:pt idx="12">
                  <c:v>291</c:v>
                </c:pt>
              </c:numCache>
            </c:numRef>
          </c:val>
          <c:extLst>
            <c:ext xmlns:c16="http://schemas.microsoft.com/office/drawing/2014/chart" uri="{C3380CC4-5D6E-409C-BE32-E72D297353CC}">
              <c16:uniqueId val="{00000007-2425-4DBF-84FB-19EAF851C1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193</c:v>
                </c:pt>
                <c:pt idx="2">
                  <c:v>#N/A</c:v>
                </c:pt>
                <c:pt idx="3">
                  <c:v>#N/A</c:v>
                </c:pt>
                <c:pt idx="4">
                  <c:v>243</c:v>
                </c:pt>
                <c:pt idx="5">
                  <c:v>#N/A</c:v>
                </c:pt>
                <c:pt idx="6">
                  <c:v>#N/A</c:v>
                </c:pt>
                <c:pt idx="7">
                  <c:v>219</c:v>
                </c:pt>
                <c:pt idx="8">
                  <c:v>#N/A</c:v>
                </c:pt>
                <c:pt idx="9">
                  <c:v>#N/A</c:v>
                </c:pt>
                <c:pt idx="10">
                  <c:v>217</c:v>
                </c:pt>
                <c:pt idx="11">
                  <c:v>#N/A</c:v>
                </c:pt>
                <c:pt idx="12">
                  <c:v>#N/A</c:v>
                </c:pt>
                <c:pt idx="13">
                  <c:v>183</c:v>
                </c:pt>
                <c:pt idx="14">
                  <c:v>#N/A</c:v>
                </c:pt>
              </c:numCache>
            </c:numRef>
          </c:val>
          <c:smooth val="0"/>
          <c:extLst>
            <c:ext xmlns:c16="http://schemas.microsoft.com/office/drawing/2014/chart" uri="{C3380CC4-5D6E-409C-BE32-E72D297353CC}">
              <c16:uniqueId val="{00000008-2425-4DBF-84FB-19EAF851C1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4086</c:v>
                </c:pt>
                <c:pt idx="5">
                  <c:v>3891</c:v>
                </c:pt>
                <c:pt idx="8">
                  <c:v>3695</c:v>
                </c:pt>
                <c:pt idx="11">
                  <c:v>3502</c:v>
                </c:pt>
                <c:pt idx="14">
                  <c:v>3303</c:v>
                </c:pt>
              </c:numCache>
            </c:numRef>
          </c:val>
          <c:extLst>
            <c:ext xmlns:c16="http://schemas.microsoft.com/office/drawing/2014/chart" uri="{C3380CC4-5D6E-409C-BE32-E72D297353CC}">
              <c16:uniqueId val="{00000000-419A-447B-873A-2F4AFFD3E8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c:v>
                </c:pt>
                <c:pt idx="5">
                  <c:v>2</c:v>
                </c:pt>
                <c:pt idx="8">
                  <c:v>1</c:v>
                </c:pt>
                <c:pt idx="11">
                  <c:v>0</c:v>
                </c:pt>
                <c:pt idx="14">
                  <c:v>0</c:v>
                </c:pt>
              </c:numCache>
            </c:numRef>
          </c:val>
          <c:extLst>
            <c:ext xmlns:c16="http://schemas.microsoft.com/office/drawing/2014/chart" uri="{C3380CC4-5D6E-409C-BE32-E72D297353CC}">
              <c16:uniqueId val="{00000001-419A-447B-873A-2F4AFFD3E8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1014</c:v>
                </c:pt>
                <c:pt idx="5">
                  <c:v>1002</c:v>
                </c:pt>
                <c:pt idx="8">
                  <c:v>1193</c:v>
                </c:pt>
                <c:pt idx="11">
                  <c:v>1421</c:v>
                </c:pt>
                <c:pt idx="14">
                  <c:v>1583</c:v>
                </c:pt>
              </c:numCache>
            </c:numRef>
          </c:val>
          <c:extLst>
            <c:ext xmlns:c16="http://schemas.microsoft.com/office/drawing/2014/chart" uri="{C3380CC4-5D6E-409C-BE32-E72D297353CC}">
              <c16:uniqueId val="{00000002-419A-447B-873A-2F4AFFD3E8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9A-447B-873A-2F4AFFD3E8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9A-447B-873A-2F4AFFD3E8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419A-447B-873A-2F4AFFD3E8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811</c:v>
                </c:pt>
                <c:pt idx="3">
                  <c:v>762</c:v>
                </c:pt>
                <c:pt idx="6">
                  <c:v>739</c:v>
                </c:pt>
                <c:pt idx="9">
                  <c:v>761</c:v>
                </c:pt>
                <c:pt idx="12">
                  <c:v>691</c:v>
                </c:pt>
              </c:numCache>
            </c:numRef>
          </c:val>
          <c:extLst>
            <c:ext xmlns:c16="http://schemas.microsoft.com/office/drawing/2014/chart" uri="{C3380CC4-5D6E-409C-BE32-E72D297353CC}">
              <c16:uniqueId val="{00000006-419A-447B-873A-2F4AFFD3E8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c:v>
                </c:pt>
                <c:pt idx="3">
                  <c:v>32</c:v>
                </c:pt>
                <c:pt idx="6">
                  <c:v>28</c:v>
                </c:pt>
                <c:pt idx="9">
                  <c:v>24</c:v>
                </c:pt>
                <c:pt idx="12">
                  <c:v>21</c:v>
                </c:pt>
              </c:numCache>
            </c:numRef>
          </c:val>
          <c:extLst>
            <c:ext xmlns:c16="http://schemas.microsoft.com/office/drawing/2014/chart" uri="{C3380CC4-5D6E-409C-BE32-E72D297353CC}">
              <c16:uniqueId val="{00000007-419A-447B-873A-2F4AFFD3E8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2039</c:v>
                </c:pt>
                <c:pt idx="3">
                  <c:v>2101</c:v>
                </c:pt>
                <c:pt idx="6">
                  <c:v>2117</c:v>
                </c:pt>
                <c:pt idx="9">
                  <c:v>2104</c:v>
                </c:pt>
                <c:pt idx="12">
                  <c:v>1919</c:v>
                </c:pt>
              </c:numCache>
            </c:numRef>
          </c:val>
          <c:extLst>
            <c:ext xmlns:c16="http://schemas.microsoft.com/office/drawing/2014/chart" uri="{C3380CC4-5D6E-409C-BE32-E72D297353CC}">
              <c16:uniqueId val="{00000008-419A-447B-873A-2F4AFFD3E8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419A-447B-873A-2F4AFFD3E8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2294</c:v>
                </c:pt>
                <c:pt idx="3">
                  <c:v>2217</c:v>
                </c:pt>
                <c:pt idx="6">
                  <c:v>2021</c:v>
                </c:pt>
                <c:pt idx="9">
                  <c:v>1847</c:v>
                </c:pt>
                <c:pt idx="12">
                  <c:v>1684</c:v>
                </c:pt>
              </c:numCache>
            </c:numRef>
          </c:val>
          <c:extLst>
            <c:ext xmlns:c16="http://schemas.microsoft.com/office/drawing/2014/chart" uri="{C3380CC4-5D6E-409C-BE32-E72D297353CC}">
              <c16:uniqueId val="{0000000A-419A-447B-873A-2F4AFFD3E8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74</c:v>
                </c:pt>
                <c:pt idx="2">
                  <c:v>#N/A</c:v>
                </c:pt>
                <c:pt idx="3">
                  <c:v>#N/A</c:v>
                </c:pt>
                <c:pt idx="4">
                  <c:v>218</c:v>
                </c:pt>
                <c:pt idx="5">
                  <c:v>#N/A</c:v>
                </c:pt>
                <c:pt idx="6">
                  <c:v>#N/A</c:v>
                </c:pt>
                <c:pt idx="7">
                  <c:v>17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9A-447B-873A-2F4AFFD3E8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509</c:v>
                </c:pt>
                <c:pt idx="1">
                  <c:v>609</c:v>
                </c:pt>
                <c:pt idx="2">
                  <c:v>772</c:v>
                </c:pt>
              </c:numCache>
            </c:numRef>
          </c:val>
          <c:extLst>
            <c:ext xmlns:c16="http://schemas.microsoft.com/office/drawing/2014/chart" uri="{C3380CC4-5D6E-409C-BE32-E72D297353CC}">
              <c16:uniqueId val="{00000000-4F09-41A3-8D10-922A4AADCA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45</c:v>
                </c:pt>
                <c:pt idx="1">
                  <c:v>115</c:v>
                </c:pt>
                <c:pt idx="2">
                  <c:v>126</c:v>
                </c:pt>
              </c:numCache>
            </c:numRef>
          </c:val>
          <c:extLst>
            <c:ext xmlns:c16="http://schemas.microsoft.com/office/drawing/2014/chart" uri="{C3380CC4-5D6E-409C-BE32-E72D297353CC}">
              <c16:uniqueId val="{00000001-4F09-41A3-8D10-922A4AADCA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437</c:v>
                </c:pt>
                <c:pt idx="1">
                  <c:v>474</c:v>
                </c:pt>
                <c:pt idx="2">
                  <c:v>456</c:v>
                </c:pt>
              </c:numCache>
            </c:numRef>
          </c:val>
          <c:extLst>
            <c:ext xmlns:c16="http://schemas.microsoft.com/office/drawing/2014/chart" uri="{C3380CC4-5D6E-409C-BE32-E72D297353CC}">
              <c16:uniqueId val="{00000002-4F09-41A3-8D10-922A4AADCA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
6,414
13.63
4,124,047
3,938,766
163,919
2,549,538
1,683,528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が、全国平均、県内平均を大きく下回っている。本町は元来から自主財源に乏しく、依存財源に頼った財政運営を行ってきたところであり、企業誘致の推進をはじめとする税収の確保や歳出の見直しを図るなど可能な限りの手段を用いて比率の上昇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26505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したが全国平均・県平均を下回っている。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経常経費充当一般財源では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44,824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20,676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千円の減となる一方で、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経常一般財源収入では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地方消費税交付金が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2,695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千円減となったが、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地方交付税が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48,477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、地方税が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10,239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千円増となったことにより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今後も引き続き歳入確保及び歳出削減に努め比率が良化するよう財政健全化を推進していく。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61</xdr:row>
      <xdr:rowOff>93239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3761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93239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05440"/>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62</xdr:row>
      <xdr:rowOff>110807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05440"/>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110807</xdr:rowOff>
    </xdr:from>
    <xdr:to>
      <xdr:col>11</xdr:col>
      <xdr:colOff>31750</xdr:colOff>
      <xdr:row>62</xdr:row>
      <xdr:rowOff>138959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4070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42439</xdr:rowOff>
    </xdr:from>
    <xdr:to>
      <xdr:col>19</xdr:col>
      <xdr:colOff>184150</xdr:colOff>
      <xdr:row>61</xdr:row>
      <xdr:rowOff>144039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128816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87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60007</xdr:rowOff>
    </xdr:from>
    <xdr:to>
      <xdr:col>11</xdr:col>
      <xdr:colOff>82550</xdr:colOff>
      <xdr:row>62</xdr:row>
      <xdr:rowOff>161607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146384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88159</xdr:rowOff>
    </xdr:from>
    <xdr:to>
      <xdr:col>7</xdr:col>
      <xdr:colOff>31750</xdr:colOff>
      <xdr:row>63</xdr:row>
      <xdr:rowOff>18309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3086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0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程度減であり、類似団体内では中位を保っているが、全国平均・県内平均を依然はるかに上回っている。人件費については、ノー残業デーを徹底することで削減を図っている一方で、公立の保育園・幼稚園を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園運営していることもあり一定幅以上の削減が難しい一面もある。物件費については、電算システム運営管理費用や各種法定計画の策定支援などの委託業務など必要な経費が嵩んでおり、県内で最も人口の少ない本町では影響が大きいと考えている。職員対応可能な範囲で軽減を図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111578</xdr:rowOff>
    </xdr:from>
    <xdr:to>
      <xdr:col>23</xdr:col>
      <xdr:colOff>133350</xdr:colOff>
      <xdr:row>81</xdr:row>
      <xdr:rowOff>113475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9028"/>
          <a:ext cx="8382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98253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5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111578</xdr:rowOff>
    </xdr:from>
    <xdr:to>
      <xdr:col>19</xdr:col>
      <xdr:colOff>133350</xdr:colOff>
      <xdr:row>81</xdr:row>
      <xdr:rowOff>114497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999028"/>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110824</xdr:rowOff>
    </xdr:from>
    <xdr:to>
      <xdr:col>15</xdr:col>
      <xdr:colOff>82550</xdr:colOff>
      <xdr:row>81</xdr:row>
      <xdr:rowOff>114497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8274"/>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89514</xdr:rowOff>
    </xdr:from>
    <xdr:to>
      <xdr:col>11</xdr:col>
      <xdr:colOff>31750</xdr:colOff>
      <xdr:row>81</xdr:row>
      <xdr:rowOff>110824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6964"/>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62675</xdr:rowOff>
    </xdr:from>
    <xdr:to>
      <xdr:col>23</xdr:col>
      <xdr:colOff>184150</xdr:colOff>
      <xdr:row>81</xdr:row>
      <xdr:rowOff>164275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155402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60778</xdr:rowOff>
    </xdr:from>
    <xdr:to>
      <xdr:col>19</xdr:col>
      <xdr:colOff>184150</xdr:colOff>
      <xdr:row>81</xdr:row>
      <xdr:rowOff>162378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7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63697</xdr:rowOff>
    </xdr:from>
    <xdr:to>
      <xdr:col>15</xdr:col>
      <xdr:colOff>133350</xdr:colOff>
      <xdr:row>81</xdr:row>
      <xdr:rowOff>165297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2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60024</xdr:rowOff>
    </xdr:from>
    <xdr:to>
      <xdr:col>11</xdr:col>
      <xdr:colOff>82550</xdr:colOff>
      <xdr:row>81</xdr:row>
      <xdr:rowOff>161624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38714</xdr:rowOff>
    </xdr:from>
    <xdr:to>
      <xdr:col>7</xdr:col>
      <xdr:colOff>31750</xdr:colOff>
      <xdr:row>81</xdr:row>
      <xdr:rowOff>140314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150491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指数は横ばいであり、全国市町村平均とほぼ同水準である。今後も各種手当の見直し等を実施し、引き続き給与の適正化に努める。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87</xdr:row>
      <xdr:rowOff>10584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1948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61384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720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従来から全国市町村平均、県内市町村平均を大きく上回っており、類似団体内でも下位で推移している。本町の場合、人口の少ないこと、公立保育園が２園あることなどから、１３人から１５人の範囲で高止まりの状態である。子どもの数は減少しつつあるが、低年齢からの入園が増えているなど、時代に即して保育士や保健師を始めとした専門職の採用の必要性は高くなっている。これらにより、平均を下回ることは困難であるが、今後は事務事業の見直しによる効率化等により職員数の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10192</xdr:rowOff>
    </xdr:from>
    <xdr:to>
      <xdr:col>81</xdr:col>
      <xdr:colOff>44450</xdr:colOff>
      <xdr:row>61</xdr:row>
      <xdr:rowOff>53625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46864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150273</xdr:rowOff>
    </xdr:from>
    <xdr:to>
      <xdr:col>77</xdr:col>
      <xdr:colOff>44450</xdr:colOff>
      <xdr:row>61</xdr:row>
      <xdr:rowOff>53625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37273"/>
          <a:ext cx="889000" cy="7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137001</xdr:rowOff>
    </xdr:from>
    <xdr:to>
      <xdr:col>72</xdr:col>
      <xdr:colOff>203200</xdr:colOff>
      <xdr:row>60</xdr:row>
      <xdr:rowOff>150273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24001"/>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137001</xdr:rowOff>
    </xdr:from>
    <xdr:to>
      <xdr:col>68</xdr:col>
      <xdr:colOff>152400</xdr:colOff>
      <xdr:row>60</xdr:row>
      <xdr:rowOff>140621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2400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130842</xdr:rowOff>
    </xdr:from>
    <xdr:to>
      <xdr:col>81</xdr:col>
      <xdr:colOff>95250</xdr:colOff>
      <xdr:row>61</xdr:row>
      <xdr:rowOff>60992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102919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8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2825</xdr:rowOff>
    </xdr:from>
    <xdr:to>
      <xdr:col>77</xdr:col>
      <xdr:colOff>95250</xdr:colOff>
      <xdr:row>61</xdr:row>
      <xdr:rowOff>104425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6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89202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4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99473</xdr:rowOff>
    </xdr:from>
    <xdr:to>
      <xdr:col>73</xdr:col>
      <xdr:colOff>44450</xdr:colOff>
      <xdr:row>61</xdr:row>
      <xdr:rowOff>29623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14400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7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86201</xdr:rowOff>
    </xdr:from>
    <xdr:to>
      <xdr:col>68</xdr:col>
      <xdr:colOff>203200</xdr:colOff>
      <xdr:row>61</xdr:row>
      <xdr:rowOff>16351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5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89821</xdr:rowOff>
    </xdr:from>
    <xdr:to>
      <xdr:col>64</xdr:col>
      <xdr:colOff>152400</xdr:colOff>
      <xdr:row>61</xdr:row>
      <xdr:rowOff>19971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4748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6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本町の前年度と比較すると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良化したが、全国平均、県内平均を上回り類似団体でも下位となっている。一般会計については起債を抑制していることから起債残高は近年低下しているため今後は比率の下降が予想される。また比率を下げるための改善策として、繰上償還を実施し公債費の軽減を図ることや、下水道の接続率を向上させ、一般会計からの補填額の減少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39878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8769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39878</xdr:rowOff>
    </xdr:from>
    <xdr:to>
      <xdr:col>77</xdr:col>
      <xdr:colOff>44450</xdr:colOff>
      <xdr:row>42</xdr:row>
      <xdr:rowOff>44704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407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64008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2456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88138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649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37338</xdr:rowOff>
    </xdr:from>
    <xdr:to>
      <xdr:col>64</xdr:col>
      <xdr:colOff>152400</xdr:colOff>
      <xdr:row>42</xdr:row>
      <xdr:rowOff>138938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123715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昨年に引き続き将来負担比率に変動はないが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において接続率が頭打ちであり収入が上昇しづらい状況があり一般会計からの繰出しをせざるを得ない状況が継続していく見込。今後も歳出削減や歳入確保に努め比率の抑制を図り比率抑制に努める。また、令和４年度に過疎地域に指定され過疎対策事業の実施を進めているが、安易な過疎対策事業債への依存は普通交付税への算入率は高いとはいえ将来負担への影響が大きいため、慎重な運用が求められ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92408</xdr:rowOff>
    </xdr:from>
    <xdr:to>
      <xdr:col>72</xdr:col>
      <xdr:colOff>203200</xdr:colOff>
      <xdr:row>14</xdr:row>
      <xdr:rowOff>31266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321258"/>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128028</xdr:rowOff>
    </xdr:from>
    <xdr:to>
      <xdr:col>68</xdr:col>
      <xdr:colOff>152400</xdr:colOff>
      <xdr:row>14</xdr:row>
      <xdr:rowOff>31266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3512800" y="2356878"/>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41608</xdr:rowOff>
    </xdr:from>
    <xdr:to>
      <xdr:col>73</xdr:col>
      <xdr:colOff>44450</xdr:colOff>
      <xdr:row>13</xdr:row>
      <xdr:rowOff>143208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127985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5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151916</xdr:rowOff>
    </xdr:from>
    <xdr:to>
      <xdr:col>68</xdr:col>
      <xdr:colOff>203200</xdr:colOff>
      <xdr:row>14</xdr:row>
      <xdr:rowOff>82066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3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66843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77228</xdr:rowOff>
    </xdr:from>
    <xdr:to>
      <xdr:col>64</xdr:col>
      <xdr:colOff>152400</xdr:colOff>
      <xdr:row>14</xdr:row>
      <xdr:rowOff>7378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3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163605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
6,414
13.63
4,124,047
3,938,766
163,919
2,549,538
1,683,528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前年度と比較すると、比率は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内でも下位に位置しており、全国市町村平均、県内市町村平均も上回っている。他の経費を削減しているためどうしても経常経費全体に占める比率は高止まりする傾向にあるが、今後も業務の見直し効率化を進め、人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8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45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162831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ポイント改善し、全国平均、県内平均値に同程度となった。一方で、類似団体と比較すると下位に位置していることから、経費削減に努め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る。特に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保守経費やシステム運用経費などの占める割合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、行財政改革を一層進める必要がある。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99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07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18</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378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157480</xdr:rowOff>
    </xdr:from>
    <xdr:to>
      <xdr:col>69</xdr:col>
      <xdr:colOff>92075</xdr:colOff>
      <xdr:row>19</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43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106680</xdr:rowOff>
    </xdr:from>
    <xdr:to>
      <xdr:col>69</xdr:col>
      <xdr:colOff>142875</xdr:colOff>
      <xdr:row>19</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21607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110490</xdr:rowOff>
    </xdr:from>
    <xdr:to>
      <xdr:col>65</xdr:col>
      <xdr:colOff>53975</xdr:colOff>
      <xdr:row>20</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前年度と比較するとほぼ横這いで、全国市町村平均、県内平均を大きく下回っていることから、今後も引き続き必要な扶助は行いつつ比率の抑制に努める。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しているため、比率の抑制に努める。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00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56</xdr:row>
      <xdr:rowOff>99785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4941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57</xdr:row>
      <xdr:rowOff>58965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494157"/>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61</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831615"/>
          <a:ext cx="889000" cy="6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53720</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13607</xdr:rowOff>
    </xdr:from>
    <xdr:to>
      <xdr:col>74</xdr:col>
      <xdr:colOff>31750</xdr:colOff>
      <xdr:row>55</xdr:row>
      <xdr:rowOff>115207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125384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、類似団体平均、県内市町村平均を上回っている。住民や各種団体補助については、毎年見直しを行い削減に努めており、必要な補助が適切に行えるよう今後も継続して見直し等を行う。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5278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39</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58266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39</xdr:row>
      <xdr:rowOff>65278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2663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xdr:rowOff>
    </xdr:from>
    <xdr:to>
      <xdr:col>69</xdr:col>
      <xdr:colOff>142875</xdr:colOff>
      <xdr:row>39</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100855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前年度と比較するとほぼ横這いで、全国平均、県内平均を下回っている。今後も計画的な発行を行うほか、繰上償還の検討も行い、比率の抑制に努める。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286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55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76</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59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73661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42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45720</xdr:rowOff>
    </xdr:from>
    <xdr:to>
      <xdr:col>20</xdr:col>
      <xdr:colOff>38100</xdr:colOff>
      <xdr:row>75</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157497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類似団体内でも下位であり、県内市町村平均を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る状況が続いている。この要因は大きくは２つあり、一つは経常収入の乏しさでもう一つは人件費にある。経常支出自体は削減しているものの、収入構造が悪く町税等の収入が上昇しないため経常収支比率の高止まりが続いている。今後大きな削減は難しい状況にあるが、施設統合なども検討を進め、削減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75</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56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75</xdr:row>
      <xdr:rowOff>97282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011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76</xdr:row>
      <xdr:rowOff>88137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01168"/>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83565</xdr:rowOff>
    </xdr:from>
    <xdr:to>
      <xdr:col>69</xdr:col>
      <xdr:colOff>92075</xdr:colOff>
      <xdr:row>76</xdr:row>
      <xdr:rowOff>88137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137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18559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132859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91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77995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37337</xdr:rowOff>
    </xdr:from>
    <xdr:to>
      <xdr:col>69</xdr:col>
      <xdr:colOff>142875</xdr:colOff>
      <xdr:row>76</xdr:row>
      <xdr:rowOff>138937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123714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5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38837</xdr:rowOff>
    </xdr:from>
    <xdr:to>
      <xdr:col>29</xdr:col>
      <xdr:colOff>127000</xdr:colOff>
      <xdr:row>18</xdr:row>
      <xdr:rowOff>99705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2562"/>
          <a:ext cx="647700" cy="6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99705</xdr:rowOff>
    </xdr:from>
    <xdr:to>
      <xdr:col>26</xdr:col>
      <xdr:colOff>50800</xdr:colOff>
      <xdr:row>18</xdr:row>
      <xdr:rowOff>114755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3430"/>
          <a:ext cx="698500" cy="15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114755</xdr:rowOff>
    </xdr:from>
    <xdr:to>
      <xdr:col>22</xdr:col>
      <xdr:colOff>114300</xdr:colOff>
      <xdr:row>19</xdr:row>
      <xdr:rowOff>15291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8480"/>
          <a:ext cx="698500" cy="7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161046</xdr:rowOff>
    </xdr:from>
    <xdr:to>
      <xdr:col>18</xdr:col>
      <xdr:colOff>177800</xdr:colOff>
      <xdr:row>19</xdr:row>
      <xdr:rowOff>15291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94771"/>
          <a:ext cx="698500" cy="2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159487</xdr:rowOff>
    </xdr:from>
    <xdr:to>
      <xdr:col>29</xdr:col>
      <xdr:colOff>177800</xdr:colOff>
      <xdr:row>18</xdr:row>
      <xdr:rowOff>89637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1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131564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48905</xdr:rowOff>
    </xdr:from>
    <xdr:to>
      <xdr:col>26</xdr:col>
      <xdr:colOff>101600</xdr:colOff>
      <xdr:row>18</xdr:row>
      <xdr:rowOff>150505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135282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63955</xdr:rowOff>
    </xdr:from>
    <xdr:to>
      <xdr:col>22</xdr:col>
      <xdr:colOff>165100</xdr:colOff>
      <xdr:row>18</xdr:row>
      <xdr:rowOff>165555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150332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135941</xdr:rowOff>
    </xdr:from>
    <xdr:to>
      <xdr:col>19</xdr:col>
      <xdr:colOff>38100</xdr:colOff>
      <xdr:row>19</xdr:row>
      <xdr:rowOff>66091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9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50868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5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110246</xdr:rowOff>
    </xdr:from>
    <xdr:to>
      <xdr:col>15</xdr:col>
      <xdr:colOff>101600</xdr:colOff>
      <xdr:row>19</xdr:row>
      <xdr:rowOff>40396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3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25173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313919</xdr:rowOff>
    </xdr:from>
    <xdr:to>
      <xdr:col>29</xdr:col>
      <xdr:colOff>127000</xdr:colOff>
      <xdr:row>36</xdr:row>
      <xdr:rowOff>7884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24269"/>
          <a:ext cx="647700" cy="3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313919</xdr:rowOff>
    </xdr:from>
    <xdr:to>
      <xdr:col>26</xdr:col>
      <xdr:colOff>50800</xdr:colOff>
      <xdr:row>35</xdr:row>
      <xdr:rowOff>314703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24269"/>
          <a:ext cx="698500" cy="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291516</xdr:rowOff>
    </xdr:from>
    <xdr:to>
      <xdr:col>22</xdr:col>
      <xdr:colOff>114300</xdr:colOff>
      <xdr:row>35</xdr:row>
      <xdr:rowOff>314703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01866"/>
          <a:ext cx="698500" cy="2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291516</xdr:rowOff>
    </xdr:from>
    <xdr:to>
      <xdr:col>18</xdr:col>
      <xdr:colOff>177800</xdr:colOff>
      <xdr:row>36</xdr:row>
      <xdr:rowOff>7328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01866"/>
          <a:ext cx="698500" cy="5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299984</xdr:rowOff>
    </xdr:from>
    <xdr:to>
      <xdr:col>29</xdr:col>
      <xdr:colOff>177800</xdr:colOff>
      <xdr:row>36</xdr:row>
      <xdr:rowOff>58684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272061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263119</xdr:rowOff>
    </xdr:from>
    <xdr:to>
      <xdr:col>26</xdr:col>
      <xdr:colOff>101600</xdr:colOff>
      <xdr:row>36</xdr:row>
      <xdr:rowOff>21819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6596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59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263903</xdr:rowOff>
    </xdr:from>
    <xdr:to>
      <xdr:col>22</xdr:col>
      <xdr:colOff>165100</xdr:colOff>
      <xdr:row>36</xdr:row>
      <xdr:rowOff>22603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7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7380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6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240716</xdr:rowOff>
    </xdr:from>
    <xdr:to>
      <xdr:col>19</xdr:col>
      <xdr:colOff>38100</xdr:colOff>
      <xdr:row>35</xdr:row>
      <xdr:rowOff>342316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5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9593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1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299428</xdr:rowOff>
    </xdr:from>
    <xdr:to>
      <xdr:col>15</xdr:col>
      <xdr:colOff>101600</xdr:colOff>
      <xdr:row>36</xdr:row>
      <xdr:rowOff>58128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9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42905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9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
6,414
13.63
4,124,047
3,938,766
163,919
2,549,538
1,683,528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52356</xdr:rowOff>
    </xdr:from>
    <xdr:to>
      <xdr:col>24</xdr:col>
      <xdr:colOff>63500</xdr:colOff>
      <xdr:row>36</xdr:row>
      <xdr:rowOff>137350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24556"/>
          <a:ext cx="838200" cy="8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137350</xdr:rowOff>
    </xdr:from>
    <xdr:to>
      <xdr:col>19</xdr:col>
      <xdr:colOff>177800</xdr:colOff>
      <xdr:row>37</xdr:row>
      <xdr:rowOff>7642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09550"/>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7642</xdr:rowOff>
    </xdr:from>
    <xdr:to>
      <xdr:col>15</xdr:col>
      <xdr:colOff>50800</xdr:colOff>
      <xdr:row>37</xdr:row>
      <xdr:rowOff>57815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51292"/>
          <a:ext cx="889000" cy="5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57815</xdr:rowOff>
    </xdr:from>
    <xdr:to>
      <xdr:col>10</xdr:col>
      <xdr:colOff>114300</xdr:colOff>
      <xdr:row>38</xdr:row>
      <xdr:rowOff>127127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01465"/>
          <a:ext cx="889000" cy="24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1556</xdr:rowOff>
    </xdr:from>
    <xdr:to>
      <xdr:col>24</xdr:col>
      <xdr:colOff>114300</xdr:colOff>
      <xdr:row>36</xdr:row>
      <xdr:rowOff>103156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24433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86550</xdr:rowOff>
    </xdr:from>
    <xdr:to>
      <xdr:col>20</xdr:col>
      <xdr:colOff>38100</xdr:colOff>
      <xdr:row>37</xdr:row>
      <xdr:rowOff>16700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7827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35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128292</xdr:rowOff>
    </xdr:from>
    <xdr:to>
      <xdr:col>15</xdr:col>
      <xdr:colOff>101600</xdr:colOff>
      <xdr:row>37</xdr:row>
      <xdr:rowOff>58442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49569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39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7015</xdr:rowOff>
    </xdr:from>
    <xdr:to>
      <xdr:col>10</xdr:col>
      <xdr:colOff>165100</xdr:colOff>
      <xdr:row>37</xdr:row>
      <xdr:rowOff>108615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99742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44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76327</xdr:rowOff>
    </xdr:from>
    <xdr:to>
      <xdr:col>6</xdr:col>
      <xdr:colOff>38100</xdr:colOff>
      <xdr:row>39</xdr:row>
      <xdr:rowOff>6477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169054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8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38624</xdr:rowOff>
    </xdr:from>
    <xdr:to>
      <xdr:col>24</xdr:col>
      <xdr:colOff>63500</xdr:colOff>
      <xdr:row>58</xdr:row>
      <xdr:rowOff>43976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82724"/>
          <a:ext cx="838200" cy="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38624</xdr:rowOff>
    </xdr:from>
    <xdr:to>
      <xdr:col>19</xdr:col>
      <xdr:colOff>177800</xdr:colOff>
      <xdr:row>58</xdr:row>
      <xdr:rowOff>41728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82724"/>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29562</xdr:rowOff>
    </xdr:from>
    <xdr:to>
      <xdr:col>15</xdr:col>
      <xdr:colOff>50800</xdr:colOff>
      <xdr:row>58</xdr:row>
      <xdr:rowOff>41728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73662"/>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27691</xdr:rowOff>
    </xdr:from>
    <xdr:to>
      <xdr:col>10</xdr:col>
      <xdr:colOff>114300</xdr:colOff>
      <xdr:row>58</xdr:row>
      <xdr:rowOff>29562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71791"/>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164626</xdr:rowOff>
    </xdr:from>
    <xdr:to>
      <xdr:col>24</xdr:col>
      <xdr:colOff>114300</xdr:colOff>
      <xdr:row>58</xdr:row>
      <xdr:rowOff>94776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159274</xdr:rowOff>
    </xdr:from>
    <xdr:to>
      <xdr:col>20</xdr:col>
      <xdr:colOff>38100</xdr:colOff>
      <xdr:row>58</xdr:row>
      <xdr:rowOff>89424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3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80551</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2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162378</xdr:rowOff>
    </xdr:from>
    <xdr:to>
      <xdr:col>15</xdr:col>
      <xdr:colOff>101600</xdr:colOff>
      <xdr:row>58</xdr:row>
      <xdr:rowOff>92528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3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83655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2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150212</xdr:rowOff>
    </xdr:from>
    <xdr:to>
      <xdr:col>10</xdr:col>
      <xdr:colOff>165100</xdr:colOff>
      <xdr:row>58</xdr:row>
      <xdr:rowOff>80362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2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96889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9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148341</xdr:rowOff>
    </xdr:from>
    <xdr:to>
      <xdr:col>6</xdr:col>
      <xdr:colOff>38100</xdr:colOff>
      <xdr:row>58</xdr:row>
      <xdr:rowOff>78491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95018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9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69805</xdr:rowOff>
    </xdr:from>
    <xdr:to>
      <xdr:col>24</xdr:col>
      <xdr:colOff>63500</xdr:colOff>
      <xdr:row>78</xdr:row>
      <xdr:rowOff>79997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42905"/>
          <a:ext cx="8382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33820</xdr:rowOff>
    </xdr:from>
    <xdr:to>
      <xdr:col>19</xdr:col>
      <xdr:colOff>177800</xdr:colOff>
      <xdr:row>78</xdr:row>
      <xdr:rowOff>69805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35470"/>
          <a:ext cx="889000" cy="20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33820</xdr:rowOff>
    </xdr:from>
    <xdr:to>
      <xdr:col>15</xdr:col>
      <xdr:colOff>50800</xdr:colOff>
      <xdr:row>78</xdr:row>
      <xdr:rowOff>104133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35470"/>
          <a:ext cx="889000" cy="24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104133</xdr:rowOff>
    </xdr:from>
    <xdr:to>
      <xdr:col>10</xdr:col>
      <xdr:colOff>114300</xdr:colOff>
      <xdr:row>79</xdr:row>
      <xdr:rowOff>2502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77233"/>
          <a:ext cx="889000" cy="6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29197</xdr:rowOff>
    </xdr:from>
    <xdr:to>
      <xdr:col>24</xdr:col>
      <xdr:colOff>114300</xdr:colOff>
      <xdr:row>78</xdr:row>
      <xdr:rowOff>130797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115574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19005</xdr:rowOff>
    </xdr:from>
    <xdr:to>
      <xdr:col>20</xdr:col>
      <xdr:colOff>38100</xdr:colOff>
      <xdr:row>78</xdr:row>
      <xdr:rowOff>120605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111732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8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154470</xdr:rowOff>
    </xdr:from>
    <xdr:to>
      <xdr:col>15</xdr:col>
      <xdr:colOff>101600</xdr:colOff>
      <xdr:row>77</xdr:row>
      <xdr:rowOff>84620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101147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9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53333</xdr:rowOff>
    </xdr:from>
    <xdr:to>
      <xdr:col>10</xdr:col>
      <xdr:colOff>165100</xdr:colOff>
      <xdr:row>78</xdr:row>
      <xdr:rowOff>154933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146060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1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123152</xdr:rowOff>
    </xdr:from>
    <xdr:to>
      <xdr:col>6</xdr:col>
      <xdr:colOff>38100</xdr:colOff>
      <xdr:row>79</xdr:row>
      <xdr:rowOff>53302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44429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45931</xdr:rowOff>
    </xdr:from>
    <xdr:to>
      <xdr:col>24</xdr:col>
      <xdr:colOff>63500</xdr:colOff>
      <xdr:row>97</xdr:row>
      <xdr:rowOff>47313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76581"/>
          <a:ext cx="8382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47313</xdr:rowOff>
    </xdr:from>
    <xdr:to>
      <xdr:col>19</xdr:col>
      <xdr:colOff>177800</xdr:colOff>
      <xdr:row>97</xdr:row>
      <xdr:rowOff>71729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77963"/>
          <a:ext cx="889000" cy="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71729</xdr:rowOff>
    </xdr:from>
    <xdr:to>
      <xdr:col>15</xdr:col>
      <xdr:colOff>50800</xdr:colOff>
      <xdr:row>98</xdr:row>
      <xdr:rowOff>53093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02379"/>
          <a:ext cx="889000" cy="1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53093</xdr:rowOff>
    </xdr:from>
    <xdr:to>
      <xdr:col>10</xdr:col>
      <xdr:colOff>114300</xdr:colOff>
      <xdr:row>98</xdr:row>
      <xdr:rowOff>63446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55193"/>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166581</xdr:rowOff>
    </xdr:from>
    <xdr:to>
      <xdr:col>24</xdr:col>
      <xdr:colOff>114300</xdr:colOff>
      <xdr:row>97</xdr:row>
      <xdr:rowOff>96731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145008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167963</xdr:rowOff>
    </xdr:from>
    <xdr:to>
      <xdr:col>20</xdr:col>
      <xdr:colOff>38100</xdr:colOff>
      <xdr:row>97</xdr:row>
      <xdr:rowOff>98113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89240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20929</xdr:rowOff>
    </xdr:from>
    <xdr:to>
      <xdr:col>15</xdr:col>
      <xdr:colOff>101600</xdr:colOff>
      <xdr:row>97</xdr:row>
      <xdr:rowOff>122529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113656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2293</xdr:rowOff>
    </xdr:from>
    <xdr:to>
      <xdr:col>10</xdr:col>
      <xdr:colOff>165100</xdr:colOff>
      <xdr:row>98</xdr:row>
      <xdr:rowOff>103893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95020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12646</xdr:rowOff>
    </xdr:from>
    <xdr:to>
      <xdr:col>6</xdr:col>
      <xdr:colOff>38100</xdr:colOff>
      <xdr:row>98</xdr:row>
      <xdr:rowOff>114246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105373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93015</xdr:rowOff>
    </xdr:from>
    <xdr:to>
      <xdr:col>55</xdr:col>
      <xdr:colOff>0</xdr:colOff>
      <xdr:row>35</xdr:row>
      <xdr:rowOff>93422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93765"/>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93015</xdr:rowOff>
    </xdr:from>
    <xdr:to>
      <xdr:col>50</xdr:col>
      <xdr:colOff>114300</xdr:colOff>
      <xdr:row>35</xdr:row>
      <xdr:rowOff>96751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93765"/>
          <a:ext cx="8890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107957</xdr:rowOff>
    </xdr:from>
    <xdr:to>
      <xdr:col>45</xdr:col>
      <xdr:colOff>177800</xdr:colOff>
      <xdr:row>35</xdr:row>
      <xdr:rowOff>96751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94357"/>
          <a:ext cx="889000" cy="5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107957</xdr:rowOff>
    </xdr:from>
    <xdr:to>
      <xdr:col>41</xdr:col>
      <xdr:colOff>50800</xdr:colOff>
      <xdr:row>36</xdr:row>
      <xdr:rowOff>148149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94357"/>
          <a:ext cx="889000" cy="7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42622</xdr:rowOff>
    </xdr:from>
    <xdr:to>
      <xdr:col>55</xdr:col>
      <xdr:colOff>50800</xdr:colOff>
      <xdr:row>35</xdr:row>
      <xdr:rowOff>144222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4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21049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2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42215</xdr:rowOff>
    </xdr:from>
    <xdr:to>
      <xdr:col>50</xdr:col>
      <xdr:colOff>165100</xdr:colOff>
      <xdr:row>35</xdr:row>
      <xdr:rowOff>143815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134942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3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45951</xdr:rowOff>
    </xdr:from>
    <xdr:to>
      <xdr:col>46</xdr:col>
      <xdr:colOff>38100</xdr:colOff>
      <xdr:row>35</xdr:row>
      <xdr:rowOff>147551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138678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3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57157</xdr:rowOff>
    </xdr:from>
    <xdr:to>
      <xdr:col>41</xdr:col>
      <xdr:colOff>101600</xdr:colOff>
      <xdr:row>32</xdr:row>
      <xdr:rowOff>158757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149884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3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97349</xdr:rowOff>
    </xdr:from>
    <xdr:to>
      <xdr:col>36</xdr:col>
      <xdr:colOff>165100</xdr:colOff>
      <xdr:row>37</xdr:row>
      <xdr:rowOff>27499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18626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6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47665</xdr:rowOff>
    </xdr:from>
    <xdr:to>
      <xdr:col>55</xdr:col>
      <xdr:colOff>0</xdr:colOff>
      <xdr:row>59</xdr:row>
      <xdr:rowOff>51377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63215"/>
          <a:ext cx="8382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47665</xdr:rowOff>
    </xdr:from>
    <xdr:to>
      <xdr:col>50</xdr:col>
      <xdr:colOff>114300</xdr:colOff>
      <xdr:row>59</xdr:row>
      <xdr:rowOff>49295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63215"/>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4326</xdr:rowOff>
    </xdr:from>
    <xdr:to>
      <xdr:col>45</xdr:col>
      <xdr:colOff>177800</xdr:colOff>
      <xdr:row>59</xdr:row>
      <xdr:rowOff>49295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19876"/>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4326</xdr:rowOff>
    </xdr:from>
    <xdr:to>
      <xdr:col>41</xdr:col>
      <xdr:colOff>50800</xdr:colOff>
      <xdr:row>59</xdr:row>
      <xdr:rowOff>28959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19876"/>
          <a:ext cx="889000" cy="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577</xdr:rowOff>
    </xdr:from>
    <xdr:to>
      <xdr:col>55</xdr:col>
      <xdr:colOff>50800</xdr:colOff>
      <xdr:row>59</xdr:row>
      <xdr:rowOff>102177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86954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168315</xdr:rowOff>
    </xdr:from>
    <xdr:to>
      <xdr:col>50</xdr:col>
      <xdr:colOff>165100</xdr:colOff>
      <xdr:row>59</xdr:row>
      <xdr:rowOff>98465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89592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20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169945</xdr:rowOff>
    </xdr:from>
    <xdr:to>
      <xdr:col>46</xdr:col>
      <xdr:colOff>38100</xdr:colOff>
      <xdr:row>59</xdr:row>
      <xdr:rowOff>100095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91222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20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124976</xdr:rowOff>
    </xdr:from>
    <xdr:to>
      <xdr:col>41</xdr:col>
      <xdr:colOff>101600</xdr:colOff>
      <xdr:row>59</xdr:row>
      <xdr:rowOff>55126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46253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149609</xdr:rowOff>
    </xdr:from>
    <xdr:to>
      <xdr:col>36</xdr:col>
      <xdr:colOff>165100</xdr:colOff>
      <xdr:row>59</xdr:row>
      <xdr:rowOff>79759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70886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8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42449</xdr:rowOff>
    </xdr:from>
    <xdr:to>
      <xdr:col>55</xdr:col>
      <xdr:colOff>0</xdr:colOff>
      <xdr:row>79</xdr:row>
      <xdr:rowOff>42703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86999"/>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32801</xdr:rowOff>
    </xdr:from>
    <xdr:to>
      <xdr:col>50</xdr:col>
      <xdr:colOff>114300</xdr:colOff>
      <xdr:row>79</xdr:row>
      <xdr:rowOff>42703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7351"/>
          <a:ext cx="8890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27879</xdr:rowOff>
    </xdr:from>
    <xdr:to>
      <xdr:col>45</xdr:col>
      <xdr:colOff>177800</xdr:colOff>
      <xdr:row>79</xdr:row>
      <xdr:rowOff>32801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72429"/>
          <a:ext cx="8890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18690</xdr:rowOff>
    </xdr:from>
    <xdr:to>
      <xdr:col>41</xdr:col>
      <xdr:colOff>50800</xdr:colOff>
      <xdr:row>79</xdr:row>
      <xdr:rowOff>27879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63240"/>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163099</xdr:rowOff>
    </xdr:from>
    <xdr:to>
      <xdr:col>55</xdr:col>
      <xdr:colOff>50800</xdr:colOff>
      <xdr:row>79</xdr:row>
      <xdr:rowOff>93249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78979</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163353</xdr:rowOff>
    </xdr:from>
    <xdr:to>
      <xdr:col>50</xdr:col>
      <xdr:colOff>165100</xdr:colOff>
      <xdr:row>79</xdr:row>
      <xdr:rowOff>93503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84630</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629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153451</xdr:rowOff>
    </xdr:from>
    <xdr:to>
      <xdr:col>46</xdr:col>
      <xdr:colOff>38100</xdr:colOff>
      <xdr:row>79</xdr:row>
      <xdr:rowOff>83601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74728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148529</xdr:rowOff>
    </xdr:from>
    <xdr:to>
      <xdr:col>41</xdr:col>
      <xdr:colOff>101600</xdr:colOff>
      <xdr:row>79</xdr:row>
      <xdr:rowOff>78679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69806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139340</xdr:rowOff>
    </xdr:from>
    <xdr:to>
      <xdr:col>36</xdr:col>
      <xdr:colOff>165100</xdr:colOff>
      <xdr:row>79</xdr:row>
      <xdr:rowOff>69490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60617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118349</xdr:rowOff>
    </xdr:from>
    <xdr:to>
      <xdr:col>55</xdr:col>
      <xdr:colOff>0</xdr:colOff>
      <xdr:row>98</xdr:row>
      <xdr:rowOff>121855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20449"/>
          <a:ext cx="8382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121855</xdr:rowOff>
    </xdr:from>
    <xdr:to>
      <xdr:col>50</xdr:col>
      <xdr:colOff>114300</xdr:colOff>
      <xdr:row>98</xdr:row>
      <xdr:rowOff>139381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2395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55491</xdr:rowOff>
    </xdr:from>
    <xdr:to>
      <xdr:col>45</xdr:col>
      <xdr:colOff>177800</xdr:colOff>
      <xdr:row>98</xdr:row>
      <xdr:rowOff>139381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57591"/>
          <a:ext cx="889000" cy="8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55491</xdr:rowOff>
    </xdr:from>
    <xdr:to>
      <xdr:col>41</xdr:col>
      <xdr:colOff>50800</xdr:colOff>
      <xdr:row>98</xdr:row>
      <xdr:rowOff>116904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57591"/>
          <a:ext cx="889000" cy="6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67549</xdr:rowOff>
    </xdr:from>
    <xdr:to>
      <xdr:col>55</xdr:col>
      <xdr:colOff>50800</xdr:colOff>
      <xdr:row>98</xdr:row>
      <xdr:rowOff>169149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153926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71055</xdr:rowOff>
    </xdr:from>
    <xdr:to>
      <xdr:col>50</xdr:col>
      <xdr:colOff>165100</xdr:colOff>
      <xdr:row>99</xdr:row>
      <xdr:rowOff>1205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7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163782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6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88581</xdr:rowOff>
    </xdr:from>
    <xdr:to>
      <xdr:col>46</xdr:col>
      <xdr:colOff>38100</xdr:colOff>
      <xdr:row>99</xdr:row>
      <xdr:rowOff>18731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9858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4691</xdr:rowOff>
    </xdr:from>
    <xdr:to>
      <xdr:col>41</xdr:col>
      <xdr:colOff>101600</xdr:colOff>
      <xdr:row>98</xdr:row>
      <xdr:rowOff>106291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97418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66104</xdr:rowOff>
    </xdr:from>
    <xdr:to>
      <xdr:col>36</xdr:col>
      <xdr:colOff>165100</xdr:colOff>
      <xdr:row>98</xdr:row>
      <xdr:rowOff>167704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158831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139023</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123"/>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139023</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54123"/>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88223</xdr:rowOff>
    </xdr:from>
    <xdr:to>
      <xdr:col>76</xdr:col>
      <xdr:colOff>165100</xdr:colOff>
      <xdr:row>39</xdr:row>
      <xdr:rowOff>18373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9500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69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98968</xdr:rowOff>
    </xdr:from>
    <xdr:to>
      <xdr:col>85</xdr:col>
      <xdr:colOff>127000</xdr:colOff>
      <xdr:row>77</xdr:row>
      <xdr:rowOff>106873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00618"/>
          <a:ext cx="8382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98693</xdr:rowOff>
    </xdr:from>
    <xdr:to>
      <xdr:col>81</xdr:col>
      <xdr:colOff>50800</xdr:colOff>
      <xdr:row>77</xdr:row>
      <xdr:rowOff>98968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30034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78797</xdr:rowOff>
    </xdr:from>
    <xdr:to>
      <xdr:col>76</xdr:col>
      <xdr:colOff>114300</xdr:colOff>
      <xdr:row>77</xdr:row>
      <xdr:rowOff>98693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80447"/>
          <a:ext cx="8890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58945</xdr:rowOff>
    </xdr:from>
    <xdr:to>
      <xdr:col>71</xdr:col>
      <xdr:colOff>177800</xdr:colOff>
      <xdr:row>77</xdr:row>
      <xdr:rowOff>78797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60595"/>
          <a:ext cx="889000" cy="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56073</xdr:rowOff>
    </xdr:from>
    <xdr:to>
      <xdr:col>85</xdr:col>
      <xdr:colOff>177800</xdr:colOff>
      <xdr:row>77</xdr:row>
      <xdr:rowOff>157673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34500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48168</xdr:rowOff>
    </xdr:from>
    <xdr:to>
      <xdr:col>81</xdr:col>
      <xdr:colOff>101600</xdr:colOff>
      <xdr:row>77</xdr:row>
      <xdr:rowOff>149768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4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140895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4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47893</xdr:rowOff>
    </xdr:from>
    <xdr:to>
      <xdr:col>76</xdr:col>
      <xdr:colOff>165100</xdr:colOff>
      <xdr:row>77</xdr:row>
      <xdr:rowOff>149493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140620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27997</xdr:rowOff>
    </xdr:from>
    <xdr:to>
      <xdr:col>72</xdr:col>
      <xdr:colOff>38100</xdr:colOff>
      <xdr:row>77</xdr:row>
      <xdr:rowOff>129597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120724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8145</xdr:rowOff>
    </xdr:from>
    <xdr:to>
      <xdr:col>67</xdr:col>
      <xdr:colOff>101600</xdr:colOff>
      <xdr:row>77</xdr:row>
      <xdr:rowOff>109745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100872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44024</xdr:rowOff>
    </xdr:from>
    <xdr:to>
      <xdr:col>85</xdr:col>
      <xdr:colOff>127000</xdr:colOff>
      <xdr:row>99</xdr:row>
      <xdr:rowOff>49564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17574"/>
          <a:ext cx="8382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34564</xdr:rowOff>
    </xdr:from>
    <xdr:to>
      <xdr:col>81</xdr:col>
      <xdr:colOff>50800</xdr:colOff>
      <xdr:row>99</xdr:row>
      <xdr:rowOff>44024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7008114"/>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34564</xdr:rowOff>
    </xdr:from>
    <xdr:to>
      <xdr:col>76</xdr:col>
      <xdr:colOff>114300</xdr:colOff>
      <xdr:row>99</xdr:row>
      <xdr:rowOff>73726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08114"/>
          <a:ext cx="889000" cy="3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73726</xdr:rowOff>
    </xdr:from>
    <xdr:to>
      <xdr:col>71</xdr:col>
      <xdr:colOff>177800</xdr:colOff>
      <xdr:row>99</xdr:row>
      <xdr:rowOff>87123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47276"/>
          <a:ext cx="8890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170214</xdr:rowOff>
    </xdr:from>
    <xdr:to>
      <xdr:col>85</xdr:col>
      <xdr:colOff>177800</xdr:colOff>
      <xdr:row>99</xdr:row>
      <xdr:rowOff>100364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164674</xdr:rowOff>
    </xdr:from>
    <xdr:to>
      <xdr:col>81</xdr:col>
      <xdr:colOff>101600</xdr:colOff>
      <xdr:row>99</xdr:row>
      <xdr:rowOff>94824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85951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155214</xdr:rowOff>
    </xdr:from>
    <xdr:to>
      <xdr:col>76</xdr:col>
      <xdr:colOff>165100</xdr:colOff>
      <xdr:row>99</xdr:row>
      <xdr:rowOff>85364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76491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22926</xdr:rowOff>
    </xdr:from>
    <xdr:to>
      <xdr:col>72</xdr:col>
      <xdr:colOff>38100</xdr:colOff>
      <xdr:row>99</xdr:row>
      <xdr:rowOff>124526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115653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36323</xdr:rowOff>
    </xdr:from>
    <xdr:to>
      <xdr:col>67</xdr:col>
      <xdr:colOff>101600</xdr:colOff>
      <xdr:row>99</xdr:row>
      <xdr:rowOff>137923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129050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18738</xdr:rowOff>
    </xdr:from>
    <xdr:to>
      <xdr:col>116</xdr:col>
      <xdr:colOff>63500</xdr:colOff>
      <xdr:row>78</xdr:row>
      <xdr:rowOff>40749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91838"/>
          <a:ext cx="8382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40749</xdr:rowOff>
    </xdr:from>
    <xdr:to>
      <xdr:col>111</xdr:col>
      <xdr:colOff>177800</xdr:colOff>
      <xdr:row>78</xdr:row>
      <xdr:rowOff>73743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13849"/>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15984</xdr:rowOff>
    </xdr:from>
    <xdr:to>
      <xdr:col>107</xdr:col>
      <xdr:colOff>50800</xdr:colOff>
      <xdr:row>78</xdr:row>
      <xdr:rowOff>73743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89084"/>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107707</xdr:rowOff>
    </xdr:from>
    <xdr:to>
      <xdr:col>102</xdr:col>
      <xdr:colOff>114300</xdr:colOff>
      <xdr:row>78</xdr:row>
      <xdr:rowOff>15984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37907"/>
          <a:ext cx="889000" cy="25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139388</xdr:rowOff>
    </xdr:from>
    <xdr:to>
      <xdr:col>116</xdr:col>
      <xdr:colOff>114300</xdr:colOff>
      <xdr:row>78</xdr:row>
      <xdr:rowOff>69538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117815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1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161399</xdr:rowOff>
    </xdr:from>
    <xdr:to>
      <xdr:col>112</xdr:col>
      <xdr:colOff>38100</xdr:colOff>
      <xdr:row>78</xdr:row>
      <xdr:rowOff>91549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82676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5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22943</xdr:rowOff>
    </xdr:from>
    <xdr:to>
      <xdr:col>107</xdr:col>
      <xdr:colOff>101600</xdr:colOff>
      <xdr:row>78</xdr:row>
      <xdr:rowOff>124543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115670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136634</xdr:rowOff>
    </xdr:from>
    <xdr:to>
      <xdr:col>102</xdr:col>
      <xdr:colOff>165100</xdr:colOff>
      <xdr:row>78</xdr:row>
      <xdr:rowOff>66784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57911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56907</xdr:rowOff>
    </xdr:from>
    <xdr:to>
      <xdr:col>98</xdr:col>
      <xdr:colOff>38100</xdr:colOff>
      <xdr:row>76</xdr:row>
      <xdr:rowOff>158507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3584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604,940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各費目について、おおむね類似団体内平均は下回っているものの、人件費、物件費、繰出金等で全国平均、県内平均を上回っている。これについては、団体規模が小さい本町では、いずれの団体でも必要な固定費の人口比の値が高いこともあり、削減が難しいのが現状である。なお、補助費が高く、扶助費が低くなっている理由の一つとして、事務委託等により他団体に負担金支出をしていることも影響している。また、類似団体と比較すると積立金が下回っていることは、今後の財政運営を考えるうえで影響が大きいことから、町内部の財政健全化計画においても目標額を定め、財政調整基金の積み増しを進めることと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6,511
6,414
13.63
4,124,047
3,938,766
163,919
2,549,538
1,683,528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12065</xdr:rowOff>
    </xdr:from>
    <xdr:to>
      <xdr:col>24</xdr:col>
      <xdr:colOff>63500</xdr:colOff>
      <xdr:row>37</xdr:row>
      <xdr:rowOff>34671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5715"/>
          <a:ext cx="8382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34671</xdr:rowOff>
    </xdr:from>
    <xdr:to>
      <xdr:col>19</xdr:col>
      <xdr:colOff>177800</xdr:colOff>
      <xdr:row>37</xdr:row>
      <xdr:rowOff>58547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8321"/>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20320</xdr:rowOff>
    </xdr:from>
    <xdr:to>
      <xdr:col>15</xdr:col>
      <xdr:colOff>50800</xdr:colOff>
      <xdr:row>37</xdr:row>
      <xdr:rowOff>58547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63970"/>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16383</xdr:rowOff>
    </xdr:from>
    <xdr:to>
      <xdr:col>10</xdr:col>
      <xdr:colOff>114300</xdr:colOff>
      <xdr:row>37</xdr:row>
      <xdr:rowOff>20320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60033"/>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132715</xdr:rowOff>
    </xdr:from>
    <xdr:to>
      <xdr:col>24</xdr:col>
      <xdr:colOff>114300</xdr:colOff>
      <xdr:row>37</xdr:row>
      <xdr:rowOff>62865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111142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155321</xdr:rowOff>
    </xdr:from>
    <xdr:to>
      <xdr:col>20</xdr:col>
      <xdr:colOff>38100</xdr:colOff>
      <xdr:row>37</xdr:row>
      <xdr:rowOff>85471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76598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7747</xdr:rowOff>
    </xdr:from>
    <xdr:to>
      <xdr:col>15</xdr:col>
      <xdr:colOff>101600</xdr:colOff>
      <xdr:row>37</xdr:row>
      <xdr:rowOff>109347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100474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140970</xdr:rowOff>
    </xdr:from>
    <xdr:to>
      <xdr:col>10</xdr:col>
      <xdr:colOff>165100</xdr:colOff>
      <xdr:row>37</xdr:row>
      <xdr:rowOff>71120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62247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137033</xdr:rowOff>
    </xdr:from>
    <xdr:to>
      <xdr:col>6</xdr:col>
      <xdr:colOff>38100</xdr:colOff>
      <xdr:row>37</xdr:row>
      <xdr:rowOff>67183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58310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81302</xdr:rowOff>
    </xdr:from>
    <xdr:to>
      <xdr:col>24</xdr:col>
      <xdr:colOff>63500</xdr:colOff>
      <xdr:row>58</xdr:row>
      <xdr:rowOff>84154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25402"/>
          <a:ext cx="8382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81302</xdr:rowOff>
    </xdr:from>
    <xdr:to>
      <xdr:col>19</xdr:col>
      <xdr:colOff>177800</xdr:colOff>
      <xdr:row>58</xdr:row>
      <xdr:rowOff>83633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25402"/>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36666</xdr:rowOff>
    </xdr:from>
    <xdr:to>
      <xdr:col>15</xdr:col>
      <xdr:colOff>50800</xdr:colOff>
      <xdr:row>58</xdr:row>
      <xdr:rowOff>83633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80766"/>
          <a:ext cx="889000" cy="4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36666</xdr:rowOff>
    </xdr:from>
    <xdr:to>
      <xdr:col>10</xdr:col>
      <xdr:colOff>114300</xdr:colOff>
      <xdr:row>58</xdr:row>
      <xdr:rowOff>98554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0766"/>
          <a:ext cx="889000" cy="6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33354</xdr:rowOff>
    </xdr:from>
    <xdr:to>
      <xdr:col>24</xdr:col>
      <xdr:colOff>114300</xdr:colOff>
      <xdr:row>58</xdr:row>
      <xdr:rowOff>134954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30502</xdr:rowOff>
    </xdr:from>
    <xdr:to>
      <xdr:col>20</xdr:col>
      <xdr:colOff>38100</xdr:colOff>
      <xdr:row>58</xdr:row>
      <xdr:rowOff>132102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123229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6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32833</xdr:rowOff>
    </xdr:from>
    <xdr:to>
      <xdr:col>15</xdr:col>
      <xdr:colOff>101600</xdr:colOff>
      <xdr:row>58</xdr:row>
      <xdr:rowOff>134433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7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125560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6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157316</xdr:rowOff>
    </xdr:from>
    <xdr:to>
      <xdr:col>10</xdr:col>
      <xdr:colOff>165100</xdr:colOff>
      <xdr:row>58</xdr:row>
      <xdr:rowOff>87466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78593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2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47754</xdr:rowOff>
    </xdr:from>
    <xdr:to>
      <xdr:col>6</xdr:col>
      <xdr:colOff>38100</xdr:colOff>
      <xdr:row>58</xdr:row>
      <xdr:rowOff>149354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140481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56559</xdr:rowOff>
    </xdr:from>
    <xdr:to>
      <xdr:col>24</xdr:col>
      <xdr:colOff>63500</xdr:colOff>
      <xdr:row>74</xdr:row>
      <xdr:rowOff>112411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743859"/>
          <a:ext cx="838200" cy="5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112411</xdr:rowOff>
    </xdr:from>
    <xdr:to>
      <xdr:col>19</xdr:col>
      <xdr:colOff>177800</xdr:colOff>
      <xdr:row>75</xdr:row>
      <xdr:rowOff>11238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799711"/>
          <a:ext cx="889000" cy="7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11238</xdr:rowOff>
    </xdr:from>
    <xdr:to>
      <xdr:col>15</xdr:col>
      <xdr:colOff>50800</xdr:colOff>
      <xdr:row>75</xdr:row>
      <xdr:rowOff>69325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69988"/>
          <a:ext cx="889000" cy="5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69325</xdr:rowOff>
    </xdr:from>
    <xdr:to>
      <xdr:col>10</xdr:col>
      <xdr:colOff>114300</xdr:colOff>
      <xdr:row>75</xdr:row>
      <xdr:rowOff>135117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28075"/>
          <a:ext cx="889000" cy="6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5759</xdr:rowOff>
    </xdr:from>
    <xdr:to>
      <xdr:col>24</xdr:col>
      <xdr:colOff>114300</xdr:colOff>
      <xdr:row>74</xdr:row>
      <xdr:rowOff>107359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6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28636</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54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61611</xdr:rowOff>
    </xdr:from>
    <xdr:to>
      <xdr:col>20</xdr:col>
      <xdr:colOff>38100</xdr:colOff>
      <xdr:row>74</xdr:row>
      <xdr:rowOff>163211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7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8288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52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131888</xdr:rowOff>
    </xdr:from>
    <xdr:to>
      <xdr:col>15</xdr:col>
      <xdr:colOff>101600</xdr:colOff>
      <xdr:row>75</xdr:row>
      <xdr:rowOff>62038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78565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9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18525</xdr:rowOff>
    </xdr:from>
    <xdr:to>
      <xdr:col>10</xdr:col>
      <xdr:colOff>165100</xdr:colOff>
      <xdr:row>75</xdr:row>
      <xdr:rowOff>120125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136652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5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84317</xdr:rowOff>
    </xdr:from>
    <xdr:to>
      <xdr:col>6</xdr:col>
      <xdr:colOff>38100</xdr:colOff>
      <xdr:row>76</xdr:row>
      <xdr:rowOff>14467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4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30994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1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76705</xdr:rowOff>
    </xdr:from>
    <xdr:to>
      <xdr:col>24</xdr:col>
      <xdr:colOff>63500</xdr:colOff>
      <xdr:row>97</xdr:row>
      <xdr:rowOff>97782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07355"/>
          <a:ext cx="8382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8491</xdr:rowOff>
    </xdr:from>
    <xdr:to>
      <xdr:col>19</xdr:col>
      <xdr:colOff>177800</xdr:colOff>
      <xdr:row>97</xdr:row>
      <xdr:rowOff>76705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639141"/>
          <a:ext cx="889000" cy="6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8491</xdr:rowOff>
    </xdr:from>
    <xdr:to>
      <xdr:col>15</xdr:col>
      <xdr:colOff>50800</xdr:colOff>
      <xdr:row>97</xdr:row>
      <xdr:rowOff>81369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39141"/>
          <a:ext cx="8890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81369</xdr:rowOff>
    </xdr:from>
    <xdr:to>
      <xdr:col>10</xdr:col>
      <xdr:colOff>114300</xdr:colOff>
      <xdr:row>97</xdr:row>
      <xdr:rowOff>153721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12019"/>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46982</xdr:rowOff>
    </xdr:from>
    <xdr:to>
      <xdr:col>24</xdr:col>
      <xdr:colOff>114300</xdr:colOff>
      <xdr:row>97</xdr:row>
      <xdr:rowOff>148582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133359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9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25905</xdr:rowOff>
    </xdr:from>
    <xdr:to>
      <xdr:col>20</xdr:col>
      <xdr:colOff>38100</xdr:colOff>
      <xdr:row>97</xdr:row>
      <xdr:rowOff>127505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5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118632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129141</xdr:rowOff>
    </xdr:from>
    <xdr:to>
      <xdr:col>15</xdr:col>
      <xdr:colOff>101600</xdr:colOff>
      <xdr:row>97</xdr:row>
      <xdr:rowOff>59291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50418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30569</xdr:rowOff>
    </xdr:from>
    <xdr:to>
      <xdr:col>10</xdr:col>
      <xdr:colOff>165100</xdr:colOff>
      <xdr:row>97</xdr:row>
      <xdr:rowOff>132169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123296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102921</xdr:rowOff>
    </xdr:from>
    <xdr:to>
      <xdr:col>6</xdr:col>
      <xdr:colOff>38100</xdr:colOff>
      <xdr:row>98</xdr:row>
      <xdr:rowOff>33071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24198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2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46431</xdr:rowOff>
    </xdr:from>
    <xdr:to>
      <xdr:col>55</xdr:col>
      <xdr:colOff>0</xdr:colOff>
      <xdr:row>38</xdr:row>
      <xdr:rowOff>56032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56153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45517</xdr:rowOff>
    </xdr:from>
    <xdr:to>
      <xdr:col>50</xdr:col>
      <xdr:colOff>114300</xdr:colOff>
      <xdr:row>38</xdr:row>
      <xdr:rowOff>56032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560617"/>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40945</xdr:rowOff>
    </xdr:from>
    <xdr:to>
      <xdr:col>45</xdr:col>
      <xdr:colOff>177800</xdr:colOff>
      <xdr:row>38</xdr:row>
      <xdr:rowOff>45517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5560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39574</xdr:rowOff>
    </xdr:from>
    <xdr:to>
      <xdr:col>41</xdr:col>
      <xdr:colOff>50800</xdr:colOff>
      <xdr:row>38</xdr:row>
      <xdr:rowOff>40945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55467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167081</xdr:rowOff>
    </xdr:from>
    <xdr:to>
      <xdr:col>55</xdr:col>
      <xdr:colOff>50800</xdr:colOff>
      <xdr:row>38</xdr:row>
      <xdr:rowOff>97231</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82008</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42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5232</xdr:rowOff>
    </xdr:from>
    <xdr:to>
      <xdr:col>50</xdr:col>
      <xdr:colOff>165100</xdr:colOff>
      <xdr:row>38</xdr:row>
      <xdr:rowOff>106832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97959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166167</xdr:rowOff>
    </xdr:from>
    <xdr:to>
      <xdr:col>46</xdr:col>
      <xdr:colOff>38100</xdr:colOff>
      <xdr:row>38</xdr:row>
      <xdr:rowOff>96317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87444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60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161595</xdr:rowOff>
    </xdr:from>
    <xdr:to>
      <xdr:col>41</xdr:col>
      <xdr:colOff>101600</xdr:colOff>
      <xdr:row>38</xdr:row>
      <xdr:rowOff>91745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82872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160224</xdr:rowOff>
    </xdr:from>
    <xdr:to>
      <xdr:col>36</xdr:col>
      <xdr:colOff>165100</xdr:colOff>
      <xdr:row>38</xdr:row>
      <xdr:rowOff>90374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81501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98262</xdr:rowOff>
    </xdr:from>
    <xdr:to>
      <xdr:col>55</xdr:col>
      <xdr:colOff>0</xdr:colOff>
      <xdr:row>58</xdr:row>
      <xdr:rowOff>113830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42362"/>
          <a:ext cx="8382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98262</xdr:rowOff>
    </xdr:from>
    <xdr:to>
      <xdr:col>50</xdr:col>
      <xdr:colOff>114300</xdr:colOff>
      <xdr:row>58</xdr:row>
      <xdr:rowOff>104640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42362"/>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31000</xdr:rowOff>
    </xdr:from>
    <xdr:to>
      <xdr:col>45</xdr:col>
      <xdr:colOff>177800</xdr:colOff>
      <xdr:row>58</xdr:row>
      <xdr:rowOff>104640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75100"/>
          <a:ext cx="889000" cy="7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31000</xdr:rowOff>
    </xdr:from>
    <xdr:to>
      <xdr:col>41</xdr:col>
      <xdr:colOff>50800</xdr:colOff>
      <xdr:row>58</xdr:row>
      <xdr:rowOff>114493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75100"/>
          <a:ext cx="889000" cy="8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63030</xdr:rowOff>
    </xdr:from>
    <xdr:to>
      <xdr:col>55</xdr:col>
      <xdr:colOff>50800</xdr:colOff>
      <xdr:row>58</xdr:row>
      <xdr:rowOff>164630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149407</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2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47462</xdr:rowOff>
    </xdr:from>
    <xdr:to>
      <xdr:col>50</xdr:col>
      <xdr:colOff>165100</xdr:colOff>
      <xdr:row>58</xdr:row>
      <xdr:rowOff>149062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140189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53840</xdr:rowOff>
    </xdr:from>
    <xdr:to>
      <xdr:col>46</xdr:col>
      <xdr:colOff>38100</xdr:colOff>
      <xdr:row>58</xdr:row>
      <xdr:rowOff>155440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146567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151650</xdr:rowOff>
    </xdr:from>
    <xdr:to>
      <xdr:col>41</xdr:col>
      <xdr:colOff>101600</xdr:colOff>
      <xdr:row>58</xdr:row>
      <xdr:rowOff>81800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72927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63693</xdr:rowOff>
    </xdr:from>
    <xdr:to>
      <xdr:col>36</xdr:col>
      <xdr:colOff>165100</xdr:colOff>
      <xdr:row>58</xdr:row>
      <xdr:rowOff>165293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156420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0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79625</xdr:rowOff>
    </xdr:from>
    <xdr:to>
      <xdr:col>55</xdr:col>
      <xdr:colOff>0</xdr:colOff>
      <xdr:row>78</xdr:row>
      <xdr:rowOff>89308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452725"/>
          <a:ext cx="8382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66923</xdr:rowOff>
    </xdr:from>
    <xdr:to>
      <xdr:col>50</xdr:col>
      <xdr:colOff>114300</xdr:colOff>
      <xdr:row>78</xdr:row>
      <xdr:rowOff>89308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440023"/>
          <a:ext cx="889000" cy="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66923</xdr:rowOff>
    </xdr:from>
    <xdr:to>
      <xdr:col>45</xdr:col>
      <xdr:colOff>177800</xdr:colOff>
      <xdr:row>78</xdr:row>
      <xdr:rowOff>70031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440023"/>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70031</xdr:rowOff>
    </xdr:from>
    <xdr:to>
      <xdr:col>41</xdr:col>
      <xdr:colOff>50800</xdr:colOff>
      <xdr:row>78</xdr:row>
      <xdr:rowOff>84213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443131"/>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28825</xdr:rowOff>
    </xdr:from>
    <xdr:to>
      <xdr:col>55</xdr:col>
      <xdr:colOff>50800</xdr:colOff>
      <xdr:row>78</xdr:row>
      <xdr:rowOff>130425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4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115202</xdr:rowOff>
    </xdr:from>
    <xdr:ext cx="469744"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31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38508</xdr:rowOff>
    </xdr:from>
    <xdr:to>
      <xdr:col>50</xdr:col>
      <xdr:colOff>165100</xdr:colOff>
      <xdr:row>78</xdr:row>
      <xdr:rowOff>140108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4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131235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50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16123</xdr:rowOff>
    </xdr:from>
    <xdr:to>
      <xdr:col>46</xdr:col>
      <xdr:colOff>38100</xdr:colOff>
      <xdr:row>78</xdr:row>
      <xdr:rowOff>117723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108850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48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19231</xdr:rowOff>
    </xdr:from>
    <xdr:to>
      <xdr:col>41</xdr:col>
      <xdr:colOff>101600</xdr:colOff>
      <xdr:row>78</xdr:row>
      <xdr:rowOff>120831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9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111958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48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33413</xdr:rowOff>
    </xdr:from>
    <xdr:to>
      <xdr:col>36</xdr:col>
      <xdr:colOff>165100</xdr:colOff>
      <xdr:row>78</xdr:row>
      <xdr:rowOff>135013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126140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9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98409</xdr:rowOff>
    </xdr:from>
    <xdr:to>
      <xdr:col>55</xdr:col>
      <xdr:colOff>0</xdr:colOff>
      <xdr:row>98</xdr:row>
      <xdr:rowOff>101028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900509"/>
          <a:ext cx="838200" cy="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74313</xdr:rowOff>
    </xdr:from>
    <xdr:to>
      <xdr:col>50</xdr:col>
      <xdr:colOff>114300</xdr:colOff>
      <xdr:row>98</xdr:row>
      <xdr:rowOff>101028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76413"/>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74313</xdr:rowOff>
    </xdr:from>
    <xdr:to>
      <xdr:col>45</xdr:col>
      <xdr:colOff>177800</xdr:colOff>
      <xdr:row>98</xdr:row>
      <xdr:rowOff>107376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76413"/>
          <a:ext cx="889000" cy="3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107290</xdr:rowOff>
    </xdr:from>
    <xdr:to>
      <xdr:col>41</xdr:col>
      <xdr:colOff>50800</xdr:colOff>
      <xdr:row>98</xdr:row>
      <xdr:rowOff>107376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909390"/>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47609</xdr:rowOff>
    </xdr:from>
    <xdr:to>
      <xdr:col>55</xdr:col>
      <xdr:colOff>50800</xdr:colOff>
      <xdr:row>98</xdr:row>
      <xdr:rowOff>149209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133986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50228</xdr:rowOff>
    </xdr:from>
    <xdr:to>
      <xdr:col>50</xdr:col>
      <xdr:colOff>165100</xdr:colOff>
      <xdr:row>98</xdr:row>
      <xdr:rowOff>151828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142955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4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23513</xdr:rowOff>
    </xdr:from>
    <xdr:to>
      <xdr:col>46</xdr:col>
      <xdr:colOff>38100</xdr:colOff>
      <xdr:row>98</xdr:row>
      <xdr:rowOff>125113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116240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56576</xdr:rowOff>
    </xdr:from>
    <xdr:to>
      <xdr:col>41</xdr:col>
      <xdr:colOff>101600</xdr:colOff>
      <xdr:row>98</xdr:row>
      <xdr:rowOff>158176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149303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5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56490</xdr:rowOff>
    </xdr:from>
    <xdr:to>
      <xdr:col>36</xdr:col>
      <xdr:colOff>165100</xdr:colOff>
      <xdr:row>98</xdr:row>
      <xdr:rowOff>158090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149217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5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19342</xdr:rowOff>
    </xdr:from>
    <xdr:to>
      <xdr:col>85</xdr:col>
      <xdr:colOff>127000</xdr:colOff>
      <xdr:row>39</xdr:row>
      <xdr:rowOff>88755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705892"/>
          <a:ext cx="838200" cy="6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56097</xdr:rowOff>
    </xdr:from>
    <xdr:to>
      <xdr:col>81</xdr:col>
      <xdr:colOff>50800</xdr:colOff>
      <xdr:row>39</xdr:row>
      <xdr:rowOff>88755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74264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56097</xdr:rowOff>
    </xdr:from>
    <xdr:to>
      <xdr:col>76</xdr:col>
      <xdr:colOff>114300</xdr:colOff>
      <xdr:row>39</xdr:row>
      <xdr:rowOff>92821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742647"/>
          <a:ext cx="889000" cy="3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88885</xdr:rowOff>
    </xdr:from>
    <xdr:to>
      <xdr:col>71</xdr:col>
      <xdr:colOff>177800</xdr:colOff>
      <xdr:row>39</xdr:row>
      <xdr:rowOff>92821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775435"/>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139992</xdr:rowOff>
    </xdr:from>
    <xdr:to>
      <xdr:col>85</xdr:col>
      <xdr:colOff>177800</xdr:colOff>
      <xdr:row>39</xdr:row>
      <xdr:rowOff>70142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54919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37955</xdr:rowOff>
    </xdr:from>
    <xdr:to>
      <xdr:col>81</xdr:col>
      <xdr:colOff>101600</xdr:colOff>
      <xdr:row>39</xdr:row>
      <xdr:rowOff>139555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130682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8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5297</xdr:rowOff>
    </xdr:from>
    <xdr:to>
      <xdr:col>76</xdr:col>
      <xdr:colOff>165100</xdr:colOff>
      <xdr:row>39</xdr:row>
      <xdr:rowOff>106897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98024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8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42021</xdr:rowOff>
    </xdr:from>
    <xdr:to>
      <xdr:col>72</xdr:col>
      <xdr:colOff>38100</xdr:colOff>
      <xdr:row>39</xdr:row>
      <xdr:rowOff>143621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7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134748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82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38085</xdr:rowOff>
    </xdr:from>
    <xdr:to>
      <xdr:col>67</xdr:col>
      <xdr:colOff>101600</xdr:colOff>
      <xdr:row>39</xdr:row>
      <xdr:rowOff>139685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7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130812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81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19326</xdr:rowOff>
    </xdr:from>
    <xdr:to>
      <xdr:col>85</xdr:col>
      <xdr:colOff>127000</xdr:colOff>
      <xdr:row>58</xdr:row>
      <xdr:rowOff>39932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63426"/>
          <a:ext cx="8382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19326</xdr:rowOff>
    </xdr:from>
    <xdr:to>
      <xdr:col>81</xdr:col>
      <xdr:colOff>50800</xdr:colOff>
      <xdr:row>58</xdr:row>
      <xdr:rowOff>43469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63426"/>
          <a:ext cx="889000" cy="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126836</xdr:rowOff>
    </xdr:from>
    <xdr:to>
      <xdr:col>76</xdr:col>
      <xdr:colOff>114300</xdr:colOff>
      <xdr:row>58</xdr:row>
      <xdr:rowOff>43469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99486"/>
          <a:ext cx="889000" cy="8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126836</xdr:rowOff>
    </xdr:from>
    <xdr:to>
      <xdr:col>71</xdr:col>
      <xdr:colOff>177800</xdr:colOff>
      <xdr:row>58</xdr:row>
      <xdr:rowOff>18575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99486"/>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160582</xdr:rowOff>
    </xdr:from>
    <xdr:to>
      <xdr:col>85</xdr:col>
      <xdr:colOff>177800</xdr:colOff>
      <xdr:row>58</xdr:row>
      <xdr:rowOff>90732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75509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4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139976</xdr:rowOff>
    </xdr:from>
    <xdr:to>
      <xdr:col>81</xdr:col>
      <xdr:colOff>101600</xdr:colOff>
      <xdr:row>58</xdr:row>
      <xdr:rowOff>70126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61253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164119</xdr:rowOff>
    </xdr:from>
    <xdr:to>
      <xdr:col>76</xdr:col>
      <xdr:colOff>165100</xdr:colOff>
      <xdr:row>58</xdr:row>
      <xdr:rowOff>94269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85396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2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76036</xdr:rowOff>
    </xdr:from>
    <xdr:to>
      <xdr:col>72</xdr:col>
      <xdr:colOff>38100</xdr:colOff>
      <xdr:row>58</xdr:row>
      <xdr:rowOff>6186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4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22713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2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139225</xdr:rowOff>
    </xdr:from>
    <xdr:to>
      <xdr:col>67</xdr:col>
      <xdr:colOff>101600</xdr:colOff>
      <xdr:row>58</xdr:row>
      <xdr:rowOff>69375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8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139024</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124"/>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139024</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12124"/>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88224</xdr:rowOff>
    </xdr:from>
    <xdr:to>
      <xdr:col>76</xdr:col>
      <xdr:colOff>165100</xdr:colOff>
      <xdr:row>79</xdr:row>
      <xdr:rowOff>18374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9501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4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98968</xdr:rowOff>
    </xdr:from>
    <xdr:to>
      <xdr:col>85</xdr:col>
      <xdr:colOff>127000</xdr:colOff>
      <xdr:row>97</xdr:row>
      <xdr:rowOff>106873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729618"/>
          <a:ext cx="8382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98693</xdr:rowOff>
    </xdr:from>
    <xdr:to>
      <xdr:col>81</xdr:col>
      <xdr:colOff>50800</xdr:colOff>
      <xdr:row>97</xdr:row>
      <xdr:rowOff>98968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72934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78797</xdr:rowOff>
    </xdr:from>
    <xdr:to>
      <xdr:col>76</xdr:col>
      <xdr:colOff>114300</xdr:colOff>
      <xdr:row>97</xdr:row>
      <xdr:rowOff>98693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709447"/>
          <a:ext cx="8890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58945</xdr:rowOff>
    </xdr:from>
    <xdr:to>
      <xdr:col>71</xdr:col>
      <xdr:colOff>177800</xdr:colOff>
      <xdr:row>97</xdr:row>
      <xdr:rowOff>78797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89595"/>
          <a:ext cx="889000" cy="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56073</xdr:rowOff>
    </xdr:from>
    <xdr:to>
      <xdr:col>85</xdr:col>
      <xdr:colOff>177800</xdr:colOff>
      <xdr:row>97</xdr:row>
      <xdr:rowOff>157673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8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34500</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6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48168</xdr:rowOff>
    </xdr:from>
    <xdr:to>
      <xdr:col>81</xdr:col>
      <xdr:colOff>101600</xdr:colOff>
      <xdr:row>97</xdr:row>
      <xdr:rowOff>149768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7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140895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47893</xdr:rowOff>
    </xdr:from>
    <xdr:to>
      <xdr:col>76</xdr:col>
      <xdr:colOff>165100</xdr:colOff>
      <xdr:row>97</xdr:row>
      <xdr:rowOff>149493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140620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27997</xdr:rowOff>
    </xdr:from>
    <xdr:to>
      <xdr:col>72</xdr:col>
      <xdr:colOff>38100</xdr:colOff>
      <xdr:row>97</xdr:row>
      <xdr:rowOff>129597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120724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8145</xdr:rowOff>
    </xdr:from>
    <xdr:to>
      <xdr:col>67</xdr:col>
      <xdr:colOff>101600</xdr:colOff>
      <xdr:row>97</xdr:row>
      <xdr:rowOff>109745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100872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変動の大きなものとしては、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総務費ではコロナ臨時交付金（庁舎空調）の事業終了による減（△１３百万円）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、衛生費では新型コロナウイルスワクチン接種者の減少による減（△２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教育費では中学校および社会教育施設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化工事完了による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減少したことなどにより減となった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一方で民生費では、低所得者等価格高騰対策支援給付金開始による増（４９百万円）、消防費では消防受託事務委託費、防火水槽修繕の増（２１百万円）ことなどにより増となった。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各コストは類似団体内平均は多くの項目で下回っているものの、人口規模が少ないため、多くの項目で全国平均、県内平均を上回っている。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町税が前年から約１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、普通交付税が約４８百万円の増により２．２５ポイント改善したとこ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により財政調整基金に積み増し行うことができた。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財政構造の脆弱な本町ではより一層の歳出削減が求められ、今後も行財政改革を実施していく必要がある。引き続き歳入確保・歳出削減に努め、今後も後年度に備えて基金積み立てを行えるよ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今年度も全会計で黒字となった。今後も引き続き健全な財政運営を行っていき、特に下水道事業会計においては下水道使用料の料金改定はじめ歳入確保・歳出削減に努める。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また、町有施設の老朽化による維持経費の上昇、更新に要する費用の上昇は想定されることから、それに備えた財政運営を行う必要がある。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元利償還金は、対前年比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百万円の減額、公営企業債の元利償還金に対する繰入金について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前年度よりは２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とは言え法定外の繰出金が必要となっており高止まりしている。これに対し算入公債費等については、算入対象残高の減少等により対前年比２百万円の減となり、これらの要因により実質公債費比率の分子は、対前年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百万円の減となった。今後も収益性の不安定さから下水道事業債の償還金に対する繰出金が必要となるため、企業会計の収入の増、繰上償還等を推進し数値の抑制に努める。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将来負担額の構成要素中、一般会計等に係る地方債現在高は、対前年比１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で、基本的には今後も減少していくと想定している。ただし、令和４年度に過疎地域に指定され過疎対策事業の実施を進めているが、安易な過疎対策事業債への依存は普通交付税への算入率は高いとはいえ将来負担への影響が大きいため、慎重な運用が求められる。また公営企業債等繰入見込額は一般会計からの繰出割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により対前年比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１８５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百万円の減となっている。これらにより将来負担額は、全体で対前年比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４２１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対する充当可能財源等の構成要素では、充当可能基金は財政調整基金への実質的な積立が行えたことなどにより、対前年比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１６２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百万円の増となった。また、基準財政需要額算入見込額は、下水道事業債を含め交付税措置のある起債の償還残高減により対前年比１９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百万円減となった。よって充当可能財源等は、全体で対前年比３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これらのことから将来負担比率の分子は▲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５７２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ふるさと応援基金において、積立額が取崩し額を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となった。また、財政調整基金に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万円積立を行えたことにより基金全体で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厳しい財政状況の中、恒常的に財政調整基金の取崩しによる予算編成を行っている状況であり、ふるさと応援基金をはじめとする特定目的基金を有効に活用するとともに令和４年度に策定した財政健全化に基づく様々な取組により、基金の取崩しを抑制し、令和９年度末の財政調整基金残高１０億円の確保を目標として積立を行う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福祉の振興を図るため、民間の地域福祉活動の活性化および福祉施設整備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個性豊かな「ふるさと」を創造するため、地域づくり推進事業および地域住民の共同活動の活性化を図る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ふるさと納税に基づき寄附された寄附金等を財源として実施する事業に要する経費の財源に活用する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教育・文化の推進に関する事業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保健・医療・介護・福祉の向上に関する事業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産業の振興に関する事業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生活環境の向上に関する事業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地域自治の充実に関する事業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その他目的達成のために町長が必要と認める事業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ふるさと応援基金において、積立額が取崩し額を下回ったことにより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今後も厳しい財政状況が続く見通しの中、特に、貴重な財源であるふるさと納税による寄付金の収入確保に努め、目的用途に沿った事業に積極的に活用していく。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規程による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百万円を積み立てたほか、さらに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財政の見直しにより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令和４年度に策定した財政健全化に基づく様々な取組により、基金の取崩しを抑制し、令和９年度末の財政調整基金残高１０億円の確保を目標として積立を行う方針。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普通交付税追加交付のうち臨時財政対策債償還基金費分を</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11.589</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公共施設の老朽化に伴う改修事業に町債を発行することが予想され、また令和４年度過疎地域に指定されたことによる過疎対策事業の拡大それに伴う過疎対策事業債の借入の増額が見込まれる。そのため、今後の償還負担に備えるために適宜積み立てを行い、繰上償還を実施するなど公債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の適正管理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4124047</v>
      </c>
      <c r="BO4" s="371"/>
      <c r="BP4" s="371"/>
      <c r="BQ4" s="371"/>
      <c r="BR4" s="371"/>
      <c r="BS4" s="371"/>
      <c r="BT4" s="371"/>
      <c r="BU4" s="372"/>
      <c r="BV4" s="370">
        <v>4184772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6.4</v>
      </c>
      <c r="CU4" s="377"/>
      <c r="CV4" s="377"/>
      <c r="CW4" s="377"/>
      <c r="CX4" s="377"/>
      <c r="CY4" s="377"/>
      <c r="CZ4" s="377"/>
      <c r="DA4" s="378"/>
      <c r="DB4" s="376">
        <v>5.8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3938766</v>
      </c>
      <c r="BO5" s="408"/>
      <c r="BP5" s="408"/>
      <c r="BQ5" s="408"/>
      <c r="BR5" s="408"/>
      <c r="BS5" s="408"/>
      <c r="BT5" s="408"/>
      <c r="BU5" s="409"/>
      <c r="BV5" s="407">
        <v>4005599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87.2</v>
      </c>
      <c r="CU5" s="405"/>
      <c r="CV5" s="405"/>
      <c r="CW5" s="405"/>
      <c r="CX5" s="405"/>
      <c r="CY5" s="405"/>
      <c r="CZ5" s="405"/>
      <c r="DA5" s="406"/>
      <c r="DB5" s="404">
        <v>87.9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185281</v>
      </c>
      <c r="BO6" s="408"/>
      <c r="BP6" s="408"/>
      <c r="BQ6" s="408"/>
      <c r="BR6" s="408"/>
      <c r="BS6" s="408"/>
      <c r="BT6" s="408"/>
      <c r="BU6" s="409"/>
      <c r="BV6" s="407">
        <v>179173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87.7</v>
      </c>
      <c r="CU6" s="445"/>
      <c r="CV6" s="445"/>
      <c r="CW6" s="445"/>
      <c r="CX6" s="445"/>
      <c r="CY6" s="445"/>
      <c r="CZ6" s="445"/>
      <c r="DA6" s="446"/>
      <c r="DB6" s="444">
        <v>89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21362</v>
      </c>
      <c r="BO7" s="408"/>
      <c r="BP7" s="408"/>
      <c r="BQ7" s="408"/>
      <c r="BR7" s="408"/>
      <c r="BS7" s="408"/>
      <c r="BT7" s="408"/>
      <c r="BU7" s="409"/>
      <c r="BV7" s="407">
        <v>33775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2549538</v>
      </c>
      <c r="CU7" s="408"/>
      <c r="CV7" s="408"/>
      <c r="CW7" s="408"/>
      <c r="CX7" s="408"/>
      <c r="CY7" s="408"/>
      <c r="CZ7" s="408"/>
      <c r="DA7" s="409"/>
      <c r="DB7" s="407">
        <v>2511769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163919</v>
      </c>
      <c r="BO8" s="408"/>
      <c r="BP8" s="408"/>
      <c r="BQ8" s="408"/>
      <c r="BR8" s="408"/>
      <c r="BS8" s="408"/>
      <c r="BT8" s="408"/>
      <c r="BU8" s="409"/>
      <c r="BV8" s="407">
        <v>145398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0.36</v>
      </c>
      <c r="CU8" s="448"/>
      <c r="CV8" s="448"/>
      <c r="CW8" s="448"/>
      <c r="CX8" s="448"/>
      <c r="CY8" s="448"/>
      <c r="CZ8" s="448"/>
      <c r="DA8" s="449"/>
      <c r="DB8" s="447">
        <v>0.37</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6362</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104</v>
      </c>
      <c r="AV9" s="440"/>
      <c r="AW9" s="440"/>
      <c r="AX9" s="440"/>
      <c r="AY9" s="441" t="s">
        <v>111</v>
      </c>
      <c r="AZ9" s="442"/>
      <c r="BA9" s="442"/>
      <c r="BB9" s="442"/>
      <c r="BC9" s="442"/>
      <c r="BD9" s="442"/>
      <c r="BE9" s="442"/>
      <c r="BF9" s="442"/>
      <c r="BG9" s="442"/>
      <c r="BH9" s="442"/>
      <c r="BI9" s="442"/>
      <c r="BJ9" s="442"/>
      <c r="BK9" s="442"/>
      <c r="BL9" s="442"/>
      <c r="BM9" s="443"/>
      <c r="BN9" s="407">
        <v>18521</v>
      </c>
      <c r="BO9" s="408"/>
      <c r="BP9" s="408"/>
      <c r="BQ9" s="408"/>
      <c r="BR9" s="408"/>
      <c r="BS9" s="408"/>
      <c r="BT9" s="408"/>
      <c r="BU9" s="409"/>
      <c r="BV9" s="407">
        <v>14203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8.6999999999999993</v>
      </c>
      <c r="CU9" s="405"/>
      <c r="CV9" s="405"/>
      <c r="CW9" s="405"/>
      <c r="CX9" s="405"/>
      <c r="CY9" s="405"/>
      <c r="CZ9" s="405"/>
      <c r="DA9" s="406"/>
      <c r="DB9" s="404">
        <v>9.5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7039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163006</v>
      </c>
      <c r="BO10" s="408"/>
      <c r="BP10" s="408"/>
      <c r="BQ10" s="408"/>
      <c r="BR10" s="408"/>
      <c r="BS10" s="408"/>
      <c r="BT10" s="408"/>
      <c r="BU10" s="409"/>
      <c r="BV10" s="407">
        <v>100004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8100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6511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6414</v>
      </c>
      <c r="S13" s="492"/>
      <c r="T13" s="492"/>
      <c r="U13" s="492"/>
      <c r="V13" s="493"/>
      <c r="W13" s="423" t="s">
        <v>131</v>
      </c>
      <c r="X13" s="424"/>
      <c r="Y13" s="424"/>
      <c r="Z13" s="424"/>
      <c r="AA13" s="424"/>
      <c r="AB13" s="414"/>
      <c r="AC13" s="458">
        <v>128</v>
      </c>
      <c r="AD13" s="459"/>
      <c r="AE13" s="459"/>
      <c r="AF13" s="459"/>
      <c r="AG13" s="501"/>
      <c r="AH13" s="458">
        <v>137</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181527</v>
      </c>
      <c r="BO13" s="408"/>
      <c r="BP13" s="408"/>
      <c r="BQ13" s="408"/>
      <c r="BR13" s="408"/>
      <c r="BS13" s="408"/>
      <c r="BT13" s="408"/>
      <c r="BU13" s="409"/>
      <c r="BV13" s="407">
        <v>122307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9.1999999999999993</v>
      </c>
      <c r="CU13" s="405"/>
      <c r="CV13" s="405"/>
      <c r="CW13" s="405"/>
      <c r="CX13" s="405"/>
      <c r="CY13" s="405"/>
      <c r="CZ13" s="405"/>
      <c r="DA13" s="406"/>
      <c r="DB13" s="404">
        <v>10.3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6595</v>
      </c>
      <c r="S14" s="492"/>
      <c r="T14" s="492"/>
      <c r="U14" s="492"/>
      <c r="V14" s="493"/>
      <c r="W14" s="397"/>
      <c r="X14" s="398"/>
      <c r="Y14" s="398"/>
      <c r="Z14" s="398"/>
      <c r="AA14" s="398"/>
      <c r="AB14" s="387"/>
      <c r="AC14" s="494">
        <v>4.5</v>
      </c>
      <c r="AD14" s="495"/>
      <c r="AE14" s="495"/>
      <c r="AF14" s="495"/>
      <c r="AG14" s="496"/>
      <c r="AH14" s="494">
        <v>4.4000000000000004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6517</v>
      </c>
      <c r="S15" s="492"/>
      <c r="T15" s="492"/>
      <c r="U15" s="492"/>
      <c r="V15" s="493"/>
      <c r="W15" s="423" t="s">
        <v>137</v>
      </c>
      <c r="X15" s="424"/>
      <c r="Y15" s="424"/>
      <c r="Z15" s="424"/>
      <c r="AA15" s="424"/>
      <c r="AB15" s="414"/>
      <c r="AC15" s="458">
        <v>1143</v>
      </c>
      <c r="AD15" s="459"/>
      <c r="AE15" s="459"/>
      <c r="AF15" s="459"/>
      <c r="AG15" s="501"/>
      <c r="AH15" s="458">
        <v>1252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824477</v>
      </c>
      <c r="BO15" s="371"/>
      <c r="BP15" s="371"/>
      <c r="BQ15" s="371"/>
      <c r="BR15" s="371"/>
      <c r="BS15" s="371"/>
      <c r="BT15" s="371"/>
      <c r="BU15" s="372"/>
      <c r="BV15" s="370">
        <v>819036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40.5</v>
      </c>
      <c r="AD16" s="495"/>
      <c r="AE16" s="495"/>
      <c r="AF16" s="495"/>
      <c r="AG16" s="496"/>
      <c r="AH16" s="494">
        <v>40.6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2321874</v>
      </c>
      <c r="BO16" s="408"/>
      <c r="BP16" s="408"/>
      <c r="BQ16" s="408"/>
      <c r="BR16" s="408"/>
      <c r="BS16" s="408"/>
      <c r="BT16" s="408"/>
      <c r="BU16" s="409"/>
      <c r="BV16" s="407">
        <v>2265719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1551</v>
      </c>
      <c r="AD17" s="459"/>
      <c r="AE17" s="459"/>
      <c r="AF17" s="459"/>
      <c r="AG17" s="501"/>
      <c r="AH17" s="458">
        <v>1695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1039834</v>
      </c>
      <c r="BO17" s="408"/>
      <c r="BP17" s="408"/>
      <c r="BQ17" s="408"/>
      <c r="BR17" s="408"/>
      <c r="BS17" s="408"/>
      <c r="BT17" s="408"/>
      <c r="BU17" s="409"/>
      <c r="BV17" s="407">
        <v>1033929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13.63</v>
      </c>
      <c r="M18" s="531"/>
      <c r="N18" s="531"/>
      <c r="O18" s="531"/>
      <c r="P18" s="531"/>
      <c r="Q18" s="531"/>
      <c r="R18" s="532"/>
      <c r="S18" s="532"/>
      <c r="T18" s="532"/>
      <c r="U18" s="532"/>
      <c r="V18" s="533"/>
      <c r="W18" s="425"/>
      <c r="X18" s="426"/>
      <c r="Y18" s="426"/>
      <c r="Z18" s="426"/>
      <c r="AA18" s="426"/>
      <c r="AB18" s="417"/>
      <c r="AC18" s="534">
        <v>55</v>
      </c>
      <c r="AD18" s="535"/>
      <c r="AE18" s="535"/>
      <c r="AF18" s="535"/>
      <c r="AG18" s="536"/>
      <c r="AH18" s="534">
        <v>55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2297051</v>
      </c>
      <c r="BO18" s="408"/>
      <c r="BP18" s="408"/>
      <c r="BQ18" s="408"/>
      <c r="BR18" s="408"/>
      <c r="BS18" s="408"/>
      <c r="BT18" s="408"/>
      <c r="BU18" s="409"/>
      <c r="BV18" s="407">
        <v>2248745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467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3335378</v>
      </c>
      <c r="BO19" s="408"/>
      <c r="BP19" s="408"/>
      <c r="BQ19" s="408"/>
      <c r="BR19" s="408"/>
      <c r="BS19" s="408"/>
      <c r="BT19" s="408"/>
      <c r="BU19" s="409"/>
      <c r="BV19" s="407">
        <v>3231899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2211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1683528</v>
      </c>
      <c r="BO22" s="371"/>
      <c r="BP22" s="371"/>
      <c r="BQ22" s="371"/>
      <c r="BR22" s="371"/>
      <c r="BS22" s="371"/>
      <c r="BT22" s="371"/>
      <c r="BU22" s="372"/>
      <c r="BV22" s="370">
        <v>1847311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256758</v>
      </c>
      <c r="BO23" s="408"/>
      <c r="BP23" s="408"/>
      <c r="BQ23" s="408"/>
      <c r="BR23" s="408"/>
      <c r="BS23" s="408"/>
      <c r="BT23" s="408"/>
      <c r="BU23" s="409"/>
      <c r="BV23" s="407">
        <v>214704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3960</v>
      </c>
      <c r="R24" s="459"/>
      <c r="S24" s="459"/>
      <c r="T24" s="459"/>
      <c r="U24" s="459"/>
      <c r="V24" s="501"/>
      <c r="W24" s="553"/>
      <c r="X24" s="554"/>
      <c r="Y24" s="555"/>
      <c r="Z24" s="457" t="s">
        <v>162</v>
      </c>
      <c r="AA24" s="437"/>
      <c r="AB24" s="437"/>
      <c r="AC24" s="437"/>
      <c r="AD24" s="437"/>
      <c r="AE24" s="437"/>
      <c r="AF24" s="437"/>
      <c r="AG24" s="438"/>
      <c r="AH24" s="458">
        <v>95</v>
      </c>
      <c r="AI24" s="459"/>
      <c r="AJ24" s="459"/>
      <c r="AK24" s="459"/>
      <c r="AL24" s="501"/>
      <c r="AM24" s="458">
        <v>279585</v>
      </c>
      <c r="AN24" s="459"/>
      <c r="AO24" s="459"/>
      <c r="AP24" s="459"/>
      <c r="AQ24" s="459"/>
      <c r="AR24" s="501"/>
      <c r="AS24" s="458">
        <v>2943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706110</v>
      </c>
      <c r="BO24" s="408"/>
      <c r="BP24" s="408"/>
      <c r="BQ24" s="408"/>
      <c r="BR24" s="408"/>
      <c r="BS24" s="408"/>
      <c r="BT24" s="408"/>
      <c r="BU24" s="409"/>
      <c r="BV24" s="407">
        <v>727117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5580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488444</v>
      </c>
      <c r="BO25" s="371"/>
      <c r="BP25" s="371"/>
      <c r="BQ25" s="371"/>
      <c r="BR25" s="371"/>
      <c r="BS25" s="371"/>
      <c r="BT25" s="371"/>
      <c r="BU25" s="372"/>
      <c r="BV25" s="370">
        <v>356124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5300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2800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193000</v>
      </c>
      <c r="BO27" s="527"/>
      <c r="BP27" s="527"/>
      <c r="BQ27" s="527"/>
      <c r="BR27" s="527"/>
      <c r="BS27" s="527"/>
      <c r="BT27" s="527"/>
      <c r="BU27" s="528"/>
      <c r="BV27" s="526">
        <v>193000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2000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772347</v>
      </c>
      <c r="BO28" s="371"/>
      <c r="BP28" s="371"/>
      <c r="BQ28" s="371"/>
      <c r="BR28" s="371"/>
      <c r="BS28" s="371"/>
      <c r="BT28" s="371"/>
      <c r="BU28" s="372"/>
      <c r="BV28" s="370">
        <v>609341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1770</v>
      </c>
      <c r="R29" s="459"/>
      <c r="S29" s="459"/>
      <c r="T29" s="459"/>
      <c r="U29" s="459"/>
      <c r="V29" s="501"/>
      <c r="W29" s="556"/>
      <c r="X29" s="557"/>
      <c r="Y29" s="558"/>
      <c r="Z29" s="457" t="s">
        <v>178</v>
      </c>
      <c r="AA29" s="437"/>
      <c r="AB29" s="437"/>
      <c r="AC29" s="437"/>
      <c r="AD29" s="437"/>
      <c r="AE29" s="437"/>
      <c r="AF29" s="437"/>
      <c r="AG29" s="438"/>
      <c r="AH29" s="458">
        <v>95</v>
      </c>
      <c r="AI29" s="459"/>
      <c r="AJ29" s="459"/>
      <c r="AK29" s="459"/>
      <c r="AL29" s="501"/>
      <c r="AM29" s="458">
        <v>279585</v>
      </c>
      <c r="AN29" s="459"/>
      <c r="AO29" s="459"/>
      <c r="AP29" s="459"/>
      <c r="AQ29" s="459"/>
      <c r="AR29" s="501"/>
      <c r="AS29" s="458">
        <v>2943</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126233</v>
      </c>
      <c r="BO29" s="408"/>
      <c r="BP29" s="408"/>
      <c r="BQ29" s="408"/>
      <c r="BR29" s="408"/>
      <c r="BS29" s="408"/>
      <c r="BT29" s="408"/>
      <c r="BU29" s="409"/>
      <c r="BV29" s="407">
        <v>114643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98.4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455870</v>
      </c>
      <c r="BO30" s="527"/>
      <c r="BP30" s="527"/>
      <c r="BQ30" s="527"/>
      <c r="BR30" s="527"/>
      <c r="BS30" s="527"/>
      <c r="BT30" s="527"/>
      <c r="BU30" s="528"/>
      <c r="BV30" s="526">
        <v>474474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滋賀県市町村職員退職手当組合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墓地公園会計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彦根市犬上郡営林組合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大滝山林組合（一般会計）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大滝山林組合（林産物栽培特別会計）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大滝山林組合（高取山森林空間利活用特別会計）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滋賀県市町村議会議員公務災害補償等組合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湖東広域衛生管理組合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彦根愛知犬上広域行政組合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滋賀県市町村職員研修センター</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滋賀県後期高齢者医療広域連合（一般会計）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jiwHZwkFVNYVByfkz+3XBaE+YhDYees9cCxaMW2eLKispn1F89V4Dp1tsAcDaEMl1h1cr2BigQKUWwkKiRnA==" saltValue="L0evx2otJQosGlcm4iKW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850621</v>
      </c>
      <c r="S5" s="613"/>
      <c r="T5" s="613"/>
      <c r="U5" s="613"/>
      <c r="V5" s="613"/>
      <c r="W5" s="613"/>
      <c r="X5" s="613"/>
      <c r="Y5" s="614"/>
      <c r="Z5" s="615">
        <v>20.6</v>
      </c>
      <c r="AA5" s="615"/>
      <c r="AB5" s="615"/>
      <c r="AC5" s="615"/>
      <c r="AD5" s="616">
        <v>850621</v>
      </c>
      <c r="AE5" s="616"/>
      <c r="AF5" s="616"/>
      <c r="AG5" s="616"/>
      <c r="AH5" s="616"/>
      <c r="AI5" s="616"/>
      <c r="AJ5" s="616"/>
      <c r="AK5" s="616"/>
      <c r="AL5" s="617">
        <v>32.5</v>
      </c>
      <c r="AM5" s="618"/>
      <c r="AN5" s="618"/>
      <c r="AO5" s="619"/>
      <c r="AP5" s="609" t="s">
        <v>217</v>
      </c>
      <c r="AQ5" s="610"/>
      <c r="AR5" s="610"/>
      <c r="AS5" s="610"/>
      <c r="AT5" s="610"/>
      <c r="AU5" s="610"/>
      <c r="AV5" s="610"/>
      <c r="AW5" s="610"/>
      <c r="AX5" s="610"/>
      <c r="AY5" s="610"/>
      <c r="AZ5" s="610"/>
      <c r="BA5" s="610"/>
      <c r="BB5" s="610"/>
      <c r="BC5" s="610"/>
      <c r="BD5" s="610"/>
      <c r="BE5" s="610"/>
      <c r="BF5" s="611"/>
      <c r="BG5" s="623">
        <v>850621</v>
      </c>
      <c r="BH5" s="624"/>
      <c r="BI5" s="624"/>
      <c r="BJ5" s="624"/>
      <c r="BK5" s="624"/>
      <c r="BL5" s="624"/>
      <c r="BM5" s="624"/>
      <c r="BN5" s="625"/>
      <c r="BO5" s="626">
        <v>100</v>
      </c>
      <c r="BP5" s="626"/>
      <c r="BQ5" s="626"/>
      <c r="BR5" s="626"/>
      <c r="BS5" s="627">
        <v>7156</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34893</v>
      </c>
      <c r="S6" s="624"/>
      <c r="T6" s="624"/>
      <c r="U6" s="624"/>
      <c r="V6" s="624"/>
      <c r="W6" s="624"/>
      <c r="X6" s="624"/>
      <c r="Y6" s="625"/>
      <c r="Z6" s="626">
        <v>0.8</v>
      </c>
      <c r="AA6" s="626"/>
      <c r="AB6" s="626"/>
      <c r="AC6" s="626"/>
      <c r="AD6" s="627">
        <v>34893</v>
      </c>
      <c r="AE6" s="627"/>
      <c r="AF6" s="627"/>
      <c r="AG6" s="627"/>
      <c r="AH6" s="627"/>
      <c r="AI6" s="627"/>
      <c r="AJ6" s="627"/>
      <c r="AK6" s="627"/>
      <c r="AL6" s="628">
        <v>1.3</v>
      </c>
      <c r="AM6" s="629"/>
      <c r="AN6" s="629"/>
      <c r="AO6" s="630"/>
      <c r="AP6" s="620" t="s">
        <v>222</v>
      </c>
      <c r="AQ6" s="621"/>
      <c r="AR6" s="621"/>
      <c r="AS6" s="621"/>
      <c r="AT6" s="621"/>
      <c r="AU6" s="621"/>
      <c r="AV6" s="621"/>
      <c r="AW6" s="621"/>
      <c r="AX6" s="621"/>
      <c r="AY6" s="621"/>
      <c r="AZ6" s="621"/>
      <c r="BA6" s="621"/>
      <c r="BB6" s="621"/>
      <c r="BC6" s="621"/>
      <c r="BD6" s="621"/>
      <c r="BE6" s="621"/>
      <c r="BF6" s="622"/>
      <c r="BG6" s="623">
        <v>850621</v>
      </c>
      <c r="BH6" s="624"/>
      <c r="BI6" s="624"/>
      <c r="BJ6" s="624"/>
      <c r="BK6" s="624"/>
      <c r="BL6" s="624"/>
      <c r="BM6" s="624"/>
      <c r="BN6" s="625"/>
      <c r="BO6" s="626">
        <v>100</v>
      </c>
      <c r="BP6" s="626"/>
      <c r="BQ6" s="626"/>
      <c r="BR6" s="626"/>
      <c r="BS6" s="627">
        <v>7156</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58305</v>
      </c>
      <c r="CS6" s="624"/>
      <c r="CT6" s="624"/>
      <c r="CU6" s="624"/>
      <c r="CV6" s="624"/>
      <c r="CW6" s="624"/>
      <c r="CX6" s="624"/>
      <c r="CY6" s="625"/>
      <c r="CZ6" s="617">
        <v>1.5</v>
      </c>
      <c r="DA6" s="618"/>
      <c r="DB6" s="618"/>
      <c r="DC6" s="634"/>
      <c r="DD6" s="632" t="s">
        <v>122</v>
      </c>
      <c r="DE6" s="624"/>
      <c r="DF6" s="624"/>
      <c r="DG6" s="624"/>
      <c r="DH6" s="624"/>
      <c r="DI6" s="624"/>
      <c r="DJ6" s="624"/>
      <c r="DK6" s="624"/>
      <c r="DL6" s="624"/>
      <c r="DM6" s="624"/>
      <c r="DN6" s="624"/>
      <c r="DO6" s="624"/>
      <c r="DP6" s="625"/>
      <c r="DQ6" s="632">
        <v>58305</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329</v>
      </c>
      <c r="S7" s="624"/>
      <c r="T7" s="624"/>
      <c r="U7" s="624"/>
      <c r="V7" s="624"/>
      <c r="W7" s="624"/>
      <c r="X7" s="624"/>
      <c r="Y7" s="625"/>
      <c r="Z7" s="626">
        <v>0</v>
      </c>
      <c r="AA7" s="626"/>
      <c r="AB7" s="626"/>
      <c r="AC7" s="626"/>
      <c r="AD7" s="627">
        <v>329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331443</v>
      </c>
      <c r="BH7" s="624"/>
      <c r="BI7" s="624"/>
      <c r="BJ7" s="624"/>
      <c r="BK7" s="624"/>
      <c r="BL7" s="624"/>
      <c r="BM7" s="624"/>
      <c r="BN7" s="625"/>
      <c r="BO7" s="626">
        <v>39</v>
      </c>
      <c r="BP7" s="626"/>
      <c r="BQ7" s="626"/>
      <c r="BR7" s="626"/>
      <c r="BS7" s="627">
        <v>7156</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791033</v>
      </c>
      <c r="CS7" s="624"/>
      <c r="CT7" s="624"/>
      <c r="CU7" s="624"/>
      <c r="CV7" s="624"/>
      <c r="CW7" s="624"/>
      <c r="CX7" s="624"/>
      <c r="CY7" s="625"/>
      <c r="CZ7" s="626">
        <v>20.100000000000001</v>
      </c>
      <c r="DA7" s="626"/>
      <c r="DB7" s="626"/>
      <c r="DC7" s="626"/>
      <c r="DD7" s="632">
        <v>43957</v>
      </c>
      <c r="DE7" s="624"/>
      <c r="DF7" s="624"/>
      <c r="DG7" s="624"/>
      <c r="DH7" s="624"/>
      <c r="DI7" s="624"/>
      <c r="DJ7" s="624"/>
      <c r="DK7" s="624"/>
      <c r="DL7" s="624"/>
      <c r="DM7" s="624"/>
      <c r="DN7" s="624"/>
      <c r="DO7" s="624"/>
      <c r="DP7" s="625"/>
      <c r="DQ7" s="632">
        <v>685216</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4741</v>
      </c>
      <c r="S8" s="624"/>
      <c r="T8" s="624"/>
      <c r="U8" s="624"/>
      <c r="V8" s="624"/>
      <c r="W8" s="624"/>
      <c r="X8" s="624"/>
      <c r="Y8" s="625"/>
      <c r="Z8" s="626">
        <v>0.1</v>
      </c>
      <c r="AA8" s="626"/>
      <c r="AB8" s="626"/>
      <c r="AC8" s="626"/>
      <c r="AD8" s="627">
        <v>4741</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11157</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1396921</v>
      </c>
      <c r="CS8" s="624"/>
      <c r="CT8" s="624"/>
      <c r="CU8" s="624"/>
      <c r="CV8" s="624"/>
      <c r="CW8" s="624"/>
      <c r="CX8" s="624"/>
      <c r="CY8" s="625"/>
      <c r="CZ8" s="626">
        <v>35.5</v>
      </c>
      <c r="DA8" s="626"/>
      <c r="DB8" s="626"/>
      <c r="DC8" s="626"/>
      <c r="DD8" s="632">
        <v>55130</v>
      </c>
      <c r="DE8" s="624"/>
      <c r="DF8" s="624"/>
      <c r="DG8" s="624"/>
      <c r="DH8" s="624"/>
      <c r="DI8" s="624"/>
      <c r="DJ8" s="624"/>
      <c r="DK8" s="624"/>
      <c r="DL8" s="624"/>
      <c r="DM8" s="624"/>
      <c r="DN8" s="624"/>
      <c r="DO8" s="624"/>
      <c r="DP8" s="625"/>
      <c r="DQ8" s="632">
        <v>920182</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5211</v>
      </c>
      <c r="S9" s="624"/>
      <c r="T9" s="624"/>
      <c r="U9" s="624"/>
      <c r="V9" s="624"/>
      <c r="W9" s="624"/>
      <c r="X9" s="624"/>
      <c r="Y9" s="625"/>
      <c r="Z9" s="626">
        <v>0.1</v>
      </c>
      <c r="AA9" s="626"/>
      <c r="AB9" s="626"/>
      <c r="AC9" s="626"/>
      <c r="AD9" s="627">
        <v>5211</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267619</v>
      </c>
      <c r="BH9" s="624"/>
      <c r="BI9" s="624"/>
      <c r="BJ9" s="624"/>
      <c r="BK9" s="624"/>
      <c r="BL9" s="624"/>
      <c r="BM9" s="624"/>
      <c r="BN9" s="625"/>
      <c r="BO9" s="626">
        <v>31.5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247423</v>
      </c>
      <c r="CS9" s="624"/>
      <c r="CT9" s="624"/>
      <c r="CU9" s="624"/>
      <c r="CV9" s="624"/>
      <c r="CW9" s="624"/>
      <c r="CX9" s="624"/>
      <c r="CY9" s="625"/>
      <c r="CZ9" s="626">
        <v>6.3</v>
      </c>
      <c r="DA9" s="626"/>
      <c r="DB9" s="626"/>
      <c r="DC9" s="626"/>
      <c r="DD9" s="632" t="s">
        <v>122</v>
      </c>
      <c r="DE9" s="624"/>
      <c r="DF9" s="624"/>
      <c r="DG9" s="624"/>
      <c r="DH9" s="624"/>
      <c r="DI9" s="624"/>
      <c r="DJ9" s="624"/>
      <c r="DK9" s="624"/>
      <c r="DL9" s="624"/>
      <c r="DM9" s="624"/>
      <c r="DN9" s="624"/>
      <c r="DO9" s="624"/>
      <c r="DP9" s="625"/>
      <c r="DQ9" s="632">
        <v>208630</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20245</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1325</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1325</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149646</v>
      </c>
      <c r="S11" s="624"/>
      <c r="T11" s="624"/>
      <c r="U11" s="624"/>
      <c r="V11" s="624"/>
      <c r="W11" s="624"/>
      <c r="X11" s="624"/>
      <c r="Y11" s="625"/>
      <c r="Z11" s="628">
        <v>3.6</v>
      </c>
      <c r="AA11" s="629"/>
      <c r="AB11" s="629"/>
      <c r="AC11" s="635"/>
      <c r="AD11" s="632">
        <v>149646</v>
      </c>
      <c r="AE11" s="624"/>
      <c r="AF11" s="624"/>
      <c r="AG11" s="624"/>
      <c r="AH11" s="624"/>
      <c r="AI11" s="624"/>
      <c r="AJ11" s="624"/>
      <c r="AK11" s="625"/>
      <c r="AL11" s="628">
        <v>5.7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32422</v>
      </c>
      <c r="BH11" s="624"/>
      <c r="BI11" s="624"/>
      <c r="BJ11" s="624"/>
      <c r="BK11" s="624"/>
      <c r="BL11" s="624"/>
      <c r="BM11" s="624"/>
      <c r="BN11" s="625"/>
      <c r="BO11" s="626">
        <v>3.8</v>
      </c>
      <c r="BP11" s="626"/>
      <c r="BQ11" s="626"/>
      <c r="BR11" s="626"/>
      <c r="BS11" s="627">
        <v>7156</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87218</v>
      </c>
      <c r="CS11" s="624"/>
      <c r="CT11" s="624"/>
      <c r="CU11" s="624"/>
      <c r="CV11" s="624"/>
      <c r="CW11" s="624"/>
      <c r="CX11" s="624"/>
      <c r="CY11" s="625"/>
      <c r="CZ11" s="626">
        <v>2.2000000000000002</v>
      </c>
      <c r="DA11" s="626"/>
      <c r="DB11" s="626"/>
      <c r="DC11" s="626"/>
      <c r="DD11" s="632">
        <v>9203</v>
      </c>
      <c r="DE11" s="624"/>
      <c r="DF11" s="624"/>
      <c r="DG11" s="624"/>
      <c r="DH11" s="624"/>
      <c r="DI11" s="624"/>
      <c r="DJ11" s="624"/>
      <c r="DK11" s="624"/>
      <c r="DL11" s="624"/>
      <c r="DM11" s="624"/>
      <c r="DN11" s="624"/>
      <c r="DO11" s="624"/>
      <c r="DP11" s="625"/>
      <c r="DQ11" s="632">
        <v>58874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444170</v>
      </c>
      <c r="BH12" s="624"/>
      <c r="BI12" s="624"/>
      <c r="BJ12" s="624"/>
      <c r="BK12" s="624"/>
      <c r="BL12" s="624"/>
      <c r="BM12" s="624"/>
      <c r="BN12" s="625"/>
      <c r="BO12" s="626">
        <v>52.2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42775</v>
      </c>
      <c r="CS12" s="624"/>
      <c r="CT12" s="624"/>
      <c r="CU12" s="624"/>
      <c r="CV12" s="624"/>
      <c r="CW12" s="624"/>
      <c r="CX12" s="624"/>
      <c r="CY12" s="625"/>
      <c r="CZ12" s="626">
        <v>1.1000000000000001</v>
      </c>
      <c r="DA12" s="626"/>
      <c r="DB12" s="626"/>
      <c r="DC12" s="626"/>
      <c r="DD12" s="632" t="s">
        <v>122</v>
      </c>
      <c r="DE12" s="624"/>
      <c r="DF12" s="624"/>
      <c r="DG12" s="624"/>
      <c r="DH12" s="624"/>
      <c r="DI12" s="624"/>
      <c r="DJ12" s="624"/>
      <c r="DK12" s="624"/>
      <c r="DL12" s="624"/>
      <c r="DM12" s="624"/>
      <c r="DN12" s="624"/>
      <c r="DO12" s="624"/>
      <c r="DP12" s="625"/>
      <c r="DQ12" s="632">
        <v>40406</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444099</v>
      </c>
      <c r="BH13" s="624"/>
      <c r="BI13" s="624"/>
      <c r="BJ13" s="624"/>
      <c r="BK13" s="624"/>
      <c r="BL13" s="624"/>
      <c r="BM13" s="624"/>
      <c r="BN13" s="625"/>
      <c r="BO13" s="626">
        <v>52.2</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401566</v>
      </c>
      <c r="CS13" s="624"/>
      <c r="CT13" s="624"/>
      <c r="CU13" s="624"/>
      <c r="CV13" s="624"/>
      <c r="CW13" s="624"/>
      <c r="CX13" s="624"/>
      <c r="CY13" s="625"/>
      <c r="CZ13" s="626">
        <v>10.199999999999999</v>
      </c>
      <c r="DA13" s="626"/>
      <c r="DB13" s="626"/>
      <c r="DC13" s="626"/>
      <c r="DD13" s="632">
        <v>53668</v>
      </c>
      <c r="DE13" s="624"/>
      <c r="DF13" s="624"/>
      <c r="DG13" s="624"/>
      <c r="DH13" s="624"/>
      <c r="DI13" s="624"/>
      <c r="DJ13" s="624"/>
      <c r="DK13" s="624"/>
      <c r="DL13" s="624"/>
      <c r="DM13" s="624"/>
      <c r="DN13" s="624"/>
      <c r="DO13" s="624"/>
      <c r="DP13" s="625"/>
      <c r="DQ13" s="632">
        <v>347946</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537</v>
      </c>
      <c r="S14" s="624"/>
      <c r="T14" s="624"/>
      <c r="U14" s="624"/>
      <c r="V14" s="624"/>
      <c r="W14" s="624"/>
      <c r="X14" s="624"/>
      <c r="Y14" s="625"/>
      <c r="Z14" s="626">
        <v>0</v>
      </c>
      <c r="AA14" s="626"/>
      <c r="AB14" s="626"/>
      <c r="AC14" s="626"/>
      <c r="AD14" s="627">
        <v>537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33587</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161935</v>
      </c>
      <c r="CS14" s="624"/>
      <c r="CT14" s="624"/>
      <c r="CU14" s="624"/>
      <c r="CV14" s="624"/>
      <c r="CW14" s="624"/>
      <c r="CX14" s="624"/>
      <c r="CY14" s="625"/>
      <c r="CZ14" s="626">
        <v>4.0999999999999996</v>
      </c>
      <c r="DA14" s="626"/>
      <c r="DB14" s="626"/>
      <c r="DC14" s="626"/>
      <c r="DD14" s="632">
        <v>2883</v>
      </c>
      <c r="DE14" s="624"/>
      <c r="DF14" s="624"/>
      <c r="DG14" s="624"/>
      <c r="DH14" s="624"/>
      <c r="DI14" s="624"/>
      <c r="DJ14" s="624"/>
      <c r="DK14" s="624"/>
      <c r="DL14" s="624"/>
      <c r="DM14" s="624"/>
      <c r="DN14" s="624"/>
      <c r="DO14" s="624"/>
      <c r="DP14" s="625"/>
      <c r="DQ14" s="632">
        <v>159727</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41421</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459354</v>
      </c>
      <c r="CS15" s="624"/>
      <c r="CT15" s="624"/>
      <c r="CU15" s="624"/>
      <c r="CV15" s="624"/>
      <c r="CW15" s="624"/>
      <c r="CX15" s="624"/>
      <c r="CY15" s="625"/>
      <c r="CZ15" s="626">
        <v>11.7</v>
      </c>
      <c r="DA15" s="626"/>
      <c r="DB15" s="626"/>
      <c r="DC15" s="626"/>
      <c r="DD15" s="632">
        <v>24571</v>
      </c>
      <c r="DE15" s="624"/>
      <c r="DF15" s="624"/>
      <c r="DG15" s="624"/>
      <c r="DH15" s="624"/>
      <c r="DI15" s="624"/>
      <c r="DJ15" s="624"/>
      <c r="DK15" s="624"/>
      <c r="DL15" s="624"/>
      <c r="DM15" s="624"/>
      <c r="DN15" s="624"/>
      <c r="DO15" s="624"/>
      <c r="DP15" s="625"/>
      <c r="DQ15" s="632">
        <v>378575</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6411</v>
      </c>
      <c r="S16" s="624"/>
      <c r="T16" s="624"/>
      <c r="U16" s="624"/>
      <c r="V16" s="624"/>
      <c r="W16" s="624"/>
      <c r="X16" s="624"/>
      <c r="Y16" s="625"/>
      <c r="Z16" s="626">
        <v>0.2</v>
      </c>
      <c r="AA16" s="626"/>
      <c r="AB16" s="626"/>
      <c r="AC16" s="626"/>
      <c r="AD16" s="627">
        <v>6411</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17593</v>
      </c>
      <c r="S17" s="624"/>
      <c r="T17" s="624"/>
      <c r="U17" s="624"/>
      <c r="V17" s="624"/>
      <c r="W17" s="624"/>
      <c r="X17" s="624"/>
      <c r="Y17" s="625"/>
      <c r="Z17" s="626">
        <v>0.4</v>
      </c>
      <c r="AA17" s="626"/>
      <c r="AB17" s="626"/>
      <c r="AC17" s="626"/>
      <c r="AD17" s="627">
        <v>17593</v>
      </c>
      <c r="AE17" s="627"/>
      <c r="AF17" s="627"/>
      <c r="AG17" s="627"/>
      <c r="AH17" s="627"/>
      <c r="AI17" s="627"/>
      <c r="AJ17" s="627"/>
      <c r="AK17" s="627"/>
      <c r="AL17" s="628">
        <v>0.7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290911</v>
      </c>
      <c r="CS17" s="624"/>
      <c r="CT17" s="624"/>
      <c r="CU17" s="624"/>
      <c r="CV17" s="624"/>
      <c r="CW17" s="624"/>
      <c r="CX17" s="624"/>
      <c r="CY17" s="625"/>
      <c r="CZ17" s="626">
        <v>7.4</v>
      </c>
      <c r="DA17" s="626"/>
      <c r="DB17" s="626"/>
      <c r="DC17" s="626"/>
      <c r="DD17" s="632" t="s">
        <v>122</v>
      </c>
      <c r="DE17" s="624"/>
      <c r="DF17" s="624"/>
      <c r="DG17" s="624"/>
      <c r="DH17" s="624"/>
      <c r="DI17" s="624"/>
      <c r="DJ17" s="624"/>
      <c r="DK17" s="624"/>
      <c r="DL17" s="624"/>
      <c r="DM17" s="624"/>
      <c r="DN17" s="624"/>
      <c r="DO17" s="624"/>
      <c r="DP17" s="625"/>
      <c r="DQ17" s="632">
        <v>290911</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3170</v>
      </c>
      <c r="S18" s="624"/>
      <c r="T18" s="624"/>
      <c r="U18" s="624"/>
      <c r="V18" s="624"/>
      <c r="W18" s="624"/>
      <c r="X18" s="624"/>
      <c r="Y18" s="625"/>
      <c r="Z18" s="626">
        <v>0.1</v>
      </c>
      <c r="AA18" s="626"/>
      <c r="AB18" s="626"/>
      <c r="AC18" s="626"/>
      <c r="AD18" s="627">
        <v>3170</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2822</v>
      </c>
      <c r="S19" s="624"/>
      <c r="T19" s="624"/>
      <c r="U19" s="624"/>
      <c r="V19" s="624"/>
      <c r="W19" s="624"/>
      <c r="X19" s="624"/>
      <c r="Y19" s="625"/>
      <c r="Z19" s="626">
        <v>0.1</v>
      </c>
      <c r="AA19" s="626"/>
      <c r="AB19" s="626"/>
      <c r="AC19" s="626"/>
      <c r="AD19" s="627">
        <v>2822</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348</v>
      </c>
      <c r="S20" s="624"/>
      <c r="T20" s="624"/>
      <c r="U20" s="624"/>
      <c r="V20" s="624"/>
      <c r="W20" s="624"/>
      <c r="X20" s="624"/>
      <c r="Y20" s="625"/>
      <c r="Z20" s="626">
        <v>0</v>
      </c>
      <c r="AA20" s="626"/>
      <c r="AB20" s="626"/>
      <c r="AC20" s="626"/>
      <c r="AD20" s="627">
        <v>348</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3938766</v>
      </c>
      <c r="CS20" s="624"/>
      <c r="CT20" s="624"/>
      <c r="CU20" s="624"/>
      <c r="CV20" s="624"/>
      <c r="CW20" s="624"/>
      <c r="CX20" s="624"/>
      <c r="CY20" s="625"/>
      <c r="CZ20" s="626">
        <v>100</v>
      </c>
      <c r="DA20" s="626"/>
      <c r="DB20" s="626"/>
      <c r="DC20" s="626"/>
      <c r="DD20" s="632">
        <v>189412</v>
      </c>
      <c r="DE20" s="624"/>
      <c r="DF20" s="624"/>
      <c r="DG20" s="624"/>
      <c r="DH20" s="624"/>
      <c r="DI20" s="624"/>
      <c r="DJ20" s="624"/>
      <c r="DK20" s="624"/>
      <c r="DL20" s="624"/>
      <c r="DM20" s="624"/>
      <c r="DN20" s="624"/>
      <c r="DO20" s="624"/>
      <c r="DP20" s="625"/>
      <c r="DQ20" s="632">
        <v>3150097</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1875122</v>
      </c>
      <c r="S21" s="624"/>
      <c r="T21" s="624"/>
      <c r="U21" s="624"/>
      <c r="V21" s="624"/>
      <c r="W21" s="624"/>
      <c r="X21" s="624"/>
      <c r="Y21" s="625"/>
      <c r="Z21" s="626">
        <v>45.5</v>
      </c>
      <c r="AA21" s="626"/>
      <c r="AB21" s="626"/>
      <c r="AC21" s="626"/>
      <c r="AD21" s="627">
        <v>1495160</v>
      </c>
      <c r="AE21" s="627"/>
      <c r="AF21" s="627"/>
      <c r="AG21" s="627"/>
      <c r="AH21" s="627"/>
      <c r="AI21" s="627"/>
      <c r="AJ21" s="627"/>
      <c r="AK21" s="627"/>
      <c r="AL21" s="628">
        <v>57.1</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1495160</v>
      </c>
      <c r="S22" s="624"/>
      <c r="T22" s="624"/>
      <c r="U22" s="624"/>
      <c r="V22" s="624"/>
      <c r="W22" s="624"/>
      <c r="X22" s="624"/>
      <c r="Y22" s="625"/>
      <c r="Z22" s="626">
        <v>36.299999999999997</v>
      </c>
      <c r="AA22" s="626"/>
      <c r="AB22" s="626"/>
      <c r="AC22" s="626"/>
      <c r="AD22" s="627">
        <v>1495160</v>
      </c>
      <c r="AE22" s="627"/>
      <c r="AF22" s="627"/>
      <c r="AG22" s="627"/>
      <c r="AH22" s="627"/>
      <c r="AI22" s="627"/>
      <c r="AJ22" s="627"/>
      <c r="AK22" s="627"/>
      <c r="AL22" s="628">
        <v>57.1</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379962</v>
      </c>
      <c r="S23" s="624"/>
      <c r="T23" s="624"/>
      <c r="U23" s="624"/>
      <c r="V23" s="624"/>
      <c r="W23" s="624"/>
      <c r="X23" s="624"/>
      <c r="Y23" s="625"/>
      <c r="Z23" s="626">
        <v>9.1999999999999993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1680460</v>
      </c>
      <c r="CS24" s="613"/>
      <c r="CT24" s="613"/>
      <c r="CU24" s="613"/>
      <c r="CV24" s="613"/>
      <c r="CW24" s="613"/>
      <c r="CX24" s="613"/>
      <c r="CY24" s="614"/>
      <c r="CZ24" s="617">
        <v>42.7</v>
      </c>
      <c r="DA24" s="618"/>
      <c r="DB24" s="618"/>
      <c r="DC24" s="634"/>
      <c r="DD24" s="653">
        <v>1301795</v>
      </c>
      <c r="DE24" s="613"/>
      <c r="DF24" s="613"/>
      <c r="DG24" s="613"/>
      <c r="DH24" s="613"/>
      <c r="DI24" s="613"/>
      <c r="DJ24" s="613"/>
      <c r="DK24" s="614"/>
      <c r="DL24" s="653">
        <v>1107450</v>
      </c>
      <c r="DM24" s="613"/>
      <c r="DN24" s="613"/>
      <c r="DO24" s="613"/>
      <c r="DP24" s="613"/>
      <c r="DQ24" s="613"/>
      <c r="DR24" s="613"/>
      <c r="DS24" s="613"/>
      <c r="DT24" s="613"/>
      <c r="DU24" s="613"/>
      <c r="DV24" s="614"/>
      <c r="DW24" s="617">
        <v>42.1</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2948274</v>
      </c>
      <c r="S25" s="624"/>
      <c r="T25" s="624"/>
      <c r="U25" s="624"/>
      <c r="V25" s="624"/>
      <c r="W25" s="624"/>
      <c r="X25" s="624"/>
      <c r="Y25" s="625"/>
      <c r="Z25" s="626">
        <v>71.5</v>
      </c>
      <c r="AA25" s="626"/>
      <c r="AB25" s="626"/>
      <c r="AC25" s="626"/>
      <c r="AD25" s="627">
        <v>2568312</v>
      </c>
      <c r="AE25" s="627"/>
      <c r="AF25" s="627"/>
      <c r="AG25" s="627"/>
      <c r="AH25" s="627"/>
      <c r="AI25" s="627"/>
      <c r="AJ25" s="627"/>
      <c r="AK25" s="627"/>
      <c r="AL25" s="628">
        <v>98.1</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957455</v>
      </c>
      <c r="CS25" s="656"/>
      <c r="CT25" s="656"/>
      <c r="CU25" s="656"/>
      <c r="CV25" s="656"/>
      <c r="CW25" s="656"/>
      <c r="CX25" s="656"/>
      <c r="CY25" s="657"/>
      <c r="CZ25" s="628">
        <v>24.3</v>
      </c>
      <c r="DA25" s="654"/>
      <c r="DB25" s="654"/>
      <c r="DC25" s="658"/>
      <c r="DD25" s="632">
        <v>841885</v>
      </c>
      <c r="DE25" s="656"/>
      <c r="DF25" s="656"/>
      <c r="DG25" s="656"/>
      <c r="DH25" s="656"/>
      <c r="DI25" s="656"/>
      <c r="DJ25" s="656"/>
      <c r="DK25" s="657"/>
      <c r="DL25" s="632">
        <v>723160</v>
      </c>
      <c r="DM25" s="656"/>
      <c r="DN25" s="656"/>
      <c r="DO25" s="656"/>
      <c r="DP25" s="656"/>
      <c r="DQ25" s="656"/>
      <c r="DR25" s="656"/>
      <c r="DS25" s="656"/>
      <c r="DT25" s="656"/>
      <c r="DU25" s="656"/>
      <c r="DV25" s="657"/>
      <c r="DW25" s="628">
        <v>27.5</v>
      </c>
      <c r="DX25" s="654"/>
      <c r="DY25" s="654"/>
      <c r="DZ25" s="654"/>
      <c r="EA25" s="654"/>
      <c r="EB25" s="654"/>
      <c r="EC25" s="655"/>
    </row>
    <row r="26" spans="2:133" ht="11.25" customHeight="1" x14ac:dyDescent="0.15">
      <c r="B26" s="620" t="s">
        <v>284</v>
      </c>
      <c r="C26" s="621"/>
      <c r="D26" s="621"/>
      <c r="E26" s="621"/>
      <c r="F26" s="621"/>
      <c r="G26" s="621"/>
      <c r="H26" s="621"/>
      <c r="I26" s="621"/>
      <c r="J26" s="621"/>
      <c r="K26" s="621"/>
      <c r="L26" s="621"/>
      <c r="M26" s="621"/>
      <c r="N26" s="621"/>
      <c r="O26" s="621"/>
      <c r="P26" s="621"/>
      <c r="Q26" s="622"/>
      <c r="R26" s="623">
        <v>674</v>
      </c>
      <c r="S26" s="624"/>
      <c r="T26" s="624"/>
      <c r="U26" s="624"/>
      <c r="V26" s="624"/>
      <c r="W26" s="624"/>
      <c r="X26" s="624"/>
      <c r="Y26" s="625"/>
      <c r="Z26" s="626">
        <v>0</v>
      </c>
      <c r="AA26" s="626"/>
      <c r="AB26" s="626"/>
      <c r="AC26" s="626"/>
      <c r="AD26" s="627">
        <v>674</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625522</v>
      </c>
      <c r="CS26" s="624"/>
      <c r="CT26" s="624"/>
      <c r="CU26" s="624"/>
      <c r="CV26" s="624"/>
      <c r="CW26" s="624"/>
      <c r="CX26" s="624"/>
      <c r="CY26" s="625"/>
      <c r="CZ26" s="628">
        <v>15.9</v>
      </c>
      <c r="DA26" s="654"/>
      <c r="DB26" s="654"/>
      <c r="DC26" s="658"/>
      <c r="DD26" s="632">
        <v>532752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287</v>
      </c>
      <c r="C27" s="621"/>
      <c r="D27" s="621"/>
      <c r="E27" s="621"/>
      <c r="F27" s="621"/>
      <c r="G27" s="621"/>
      <c r="H27" s="621"/>
      <c r="I27" s="621"/>
      <c r="J27" s="621"/>
      <c r="K27" s="621"/>
      <c r="L27" s="621"/>
      <c r="M27" s="621"/>
      <c r="N27" s="621"/>
      <c r="O27" s="621"/>
      <c r="P27" s="621"/>
      <c r="Q27" s="622"/>
      <c r="R27" s="623">
        <v>6618</v>
      </c>
      <c r="S27" s="624"/>
      <c r="T27" s="624"/>
      <c r="U27" s="624"/>
      <c r="V27" s="624"/>
      <c r="W27" s="624"/>
      <c r="X27" s="624"/>
      <c r="Y27" s="625"/>
      <c r="Z27" s="626">
        <v>0.2</v>
      </c>
      <c r="AA27" s="626"/>
      <c r="AB27" s="626"/>
      <c r="AC27" s="626"/>
      <c r="AD27" s="627">
        <v>663</v>
      </c>
      <c r="AE27" s="627"/>
      <c r="AF27" s="627"/>
      <c r="AG27" s="627"/>
      <c r="AH27" s="627"/>
      <c r="AI27" s="627"/>
      <c r="AJ27" s="627"/>
      <c r="AK27" s="627"/>
      <c r="AL27" s="628">
        <v>0</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850621</v>
      </c>
      <c r="BH27" s="624"/>
      <c r="BI27" s="624"/>
      <c r="BJ27" s="624"/>
      <c r="BK27" s="624"/>
      <c r="BL27" s="624"/>
      <c r="BM27" s="624"/>
      <c r="BN27" s="625"/>
      <c r="BO27" s="626">
        <v>100</v>
      </c>
      <c r="BP27" s="626"/>
      <c r="BQ27" s="626"/>
      <c r="BR27" s="626"/>
      <c r="BS27" s="627">
        <v>7156</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432094</v>
      </c>
      <c r="CS27" s="656"/>
      <c r="CT27" s="656"/>
      <c r="CU27" s="656"/>
      <c r="CV27" s="656"/>
      <c r="CW27" s="656"/>
      <c r="CX27" s="656"/>
      <c r="CY27" s="657"/>
      <c r="CZ27" s="628">
        <v>11</v>
      </c>
      <c r="DA27" s="654"/>
      <c r="DB27" s="654"/>
      <c r="DC27" s="658"/>
      <c r="DD27" s="632">
        <v>168999</v>
      </c>
      <c r="DE27" s="656"/>
      <c r="DF27" s="656"/>
      <c r="DG27" s="656"/>
      <c r="DH27" s="656"/>
      <c r="DI27" s="656"/>
      <c r="DJ27" s="656"/>
      <c r="DK27" s="657"/>
      <c r="DL27" s="632">
        <v>93379</v>
      </c>
      <c r="DM27" s="656"/>
      <c r="DN27" s="656"/>
      <c r="DO27" s="656"/>
      <c r="DP27" s="656"/>
      <c r="DQ27" s="656"/>
      <c r="DR27" s="656"/>
      <c r="DS27" s="656"/>
      <c r="DT27" s="656"/>
      <c r="DU27" s="656"/>
      <c r="DV27" s="657"/>
      <c r="DW27" s="628">
        <v>3.5</v>
      </c>
      <c r="DX27" s="654"/>
      <c r="DY27" s="654"/>
      <c r="DZ27" s="654"/>
      <c r="EA27" s="654"/>
      <c r="EB27" s="654"/>
      <c r="EC27" s="655"/>
    </row>
    <row r="28" spans="2:133" ht="11.25" customHeight="1" x14ac:dyDescent="0.15">
      <c r="B28" s="620" t="s">
        <v>290</v>
      </c>
      <c r="C28" s="621"/>
      <c r="D28" s="621"/>
      <c r="E28" s="621"/>
      <c r="F28" s="621"/>
      <c r="G28" s="621"/>
      <c r="H28" s="621"/>
      <c r="I28" s="621"/>
      <c r="J28" s="621"/>
      <c r="K28" s="621"/>
      <c r="L28" s="621"/>
      <c r="M28" s="621"/>
      <c r="N28" s="621"/>
      <c r="O28" s="621"/>
      <c r="P28" s="621"/>
      <c r="Q28" s="622"/>
      <c r="R28" s="623">
        <v>19551</v>
      </c>
      <c r="S28" s="624"/>
      <c r="T28" s="624"/>
      <c r="U28" s="624"/>
      <c r="V28" s="624"/>
      <c r="W28" s="624"/>
      <c r="X28" s="624"/>
      <c r="Y28" s="625"/>
      <c r="Z28" s="626">
        <v>0.5</v>
      </c>
      <c r="AA28" s="626"/>
      <c r="AB28" s="626"/>
      <c r="AC28" s="626"/>
      <c r="AD28" s="627">
        <v>6029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290911</v>
      </c>
      <c r="CS28" s="624"/>
      <c r="CT28" s="624"/>
      <c r="CU28" s="624"/>
      <c r="CV28" s="624"/>
      <c r="CW28" s="624"/>
      <c r="CX28" s="624"/>
      <c r="CY28" s="625"/>
      <c r="CZ28" s="628">
        <v>7.4</v>
      </c>
      <c r="DA28" s="654"/>
      <c r="DB28" s="654"/>
      <c r="DC28" s="658"/>
      <c r="DD28" s="632">
        <v>290911</v>
      </c>
      <c r="DE28" s="624"/>
      <c r="DF28" s="624"/>
      <c r="DG28" s="624"/>
      <c r="DH28" s="624"/>
      <c r="DI28" s="624"/>
      <c r="DJ28" s="624"/>
      <c r="DK28" s="625"/>
      <c r="DL28" s="632">
        <v>290911</v>
      </c>
      <c r="DM28" s="624"/>
      <c r="DN28" s="624"/>
      <c r="DO28" s="624"/>
      <c r="DP28" s="624"/>
      <c r="DQ28" s="624"/>
      <c r="DR28" s="624"/>
      <c r="DS28" s="624"/>
      <c r="DT28" s="624"/>
      <c r="DU28" s="624"/>
      <c r="DV28" s="625"/>
      <c r="DW28" s="628">
        <v>11</v>
      </c>
      <c r="DX28" s="654"/>
      <c r="DY28" s="654"/>
      <c r="DZ28" s="654"/>
      <c r="EA28" s="654"/>
      <c r="EB28" s="654"/>
      <c r="EC28" s="655"/>
    </row>
    <row r="29" spans="2:133" ht="11.25" customHeight="1" x14ac:dyDescent="0.15">
      <c r="B29" s="620" t="s">
        <v>292</v>
      </c>
      <c r="C29" s="621"/>
      <c r="D29" s="621"/>
      <c r="E29" s="621"/>
      <c r="F29" s="621"/>
      <c r="G29" s="621"/>
      <c r="H29" s="621"/>
      <c r="I29" s="621"/>
      <c r="J29" s="621"/>
      <c r="K29" s="621"/>
      <c r="L29" s="621"/>
      <c r="M29" s="621"/>
      <c r="N29" s="621"/>
      <c r="O29" s="621"/>
      <c r="P29" s="621"/>
      <c r="Q29" s="622"/>
      <c r="R29" s="623">
        <v>6387</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290911</v>
      </c>
      <c r="CS29" s="656"/>
      <c r="CT29" s="656"/>
      <c r="CU29" s="656"/>
      <c r="CV29" s="656"/>
      <c r="CW29" s="656"/>
      <c r="CX29" s="656"/>
      <c r="CY29" s="657"/>
      <c r="CZ29" s="628">
        <v>7.4</v>
      </c>
      <c r="DA29" s="654"/>
      <c r="DB29" s="654"/>
      <c r="DC29" s="658"/>
      <c r="DD29" s="632">
        <v>290911</v>
      </c>
      <c r="DE29" s="656"/>
      <c r="DF29" s="656"/>
      <c r="DG29" s="656"/>
      <c r="DH29" s="656"/>
      <c r="DI29" s="656"/>
      <c r="DJ29" s="656"/>
      <c r="DK29" s="657"/>
      <c r="DL29" s="632">
        <v>290911</v>
      </c>
      <c r="DM29" s="656"/>
      <c r="DN29" s="656"/>
      <c r="DO29" s="656"/>
      <c r="DP29" s="656"/>
      <c r="DQ29" s="656"/>
      <c r="DR29" s="656"/>
      <c r="DS29" s="656"/>
      <c r="DT29" s="656"/>
      <c r="DU29" s="656"/>
      <c r="DV29" s="657"/>
      <c r="DW29" s="628">
        <v>11</v>
      </c>
      <c r="DX29" s="654"/>
      <c r="DY29" s="654"/>
      <c r="DZ29" s="654"/>
      <c r="EA29" s="654"/>
      <c r="EB29" s="654"/>
      <c r="EC29" s="655"/>
    </row>
    <row r="30" spans="2:133" ht="11.25" customHeight="1" x14ac:dyDescent="0.15">
      <c r="B30" s="620" t="s">
        <v>294</v>
      </c>
      <c r="C30" s="621"/>
      <c r="D30" s="621"/>
      <c r="E30" s="621"/>
      <c r="F30" s="621"/>
      <c r="G30" s="621"/>
      <c r="H30" s="621"/>
      <c r="I30" s="621"/>
      <c r="J30" s="621"/>
      <c r="K30" s="621"/>
      <c r="L30" s="621"/>
      <c r="M30" s="621"/>
      <c r="N30" s="621"/>
      <c r="O30" s="621"/>
      <c r="P30" s="621"/>
      <c r="Q30" s="622"/>
      <c r="R30" s="623">
        <v>407617</v>
      </c>
      <c r="S30" s="624"/>
      <c r="T30" s="624"/>
      <c r="U30" s="624"/>
      <c r="V30" s="624"/>
      <c r="W30" s="624"/>
      <c r="X30" s="624"/>
      <c r="Y30" s="625"/>
      <c r="Z30" s="626">
        <v>9.9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282026</v>
      </c>
      <c r="CS30" s="624"/>
      <c r="CT30" s="624"/>
      <c r="CU30" s="624"/>
      <c r="CV30" s="624"/>
      <c r="CW30" s="624"/>
      <c r="CX30" s="624"/>
      <c r="CY30" s="625"/>
      <c r="CZ30" s="628">
        <v>7.2</v>
      </c>
      <c r="DA30" s="654"/>
      <c r="DB30" s="654"/>
      <c r="DC30" s="658"/>
      <c r="DD30" s="632">
        <v>282026</v>
      </c>
      <c r="DE30" s="624"/>
      <c r="DF30" s="624"/>
      <c r="DG30" s="624"/>
      <c r="DH30" s="624"/>
      <c r="DI30" s="624"/>
      <c r="DJ30" s="624"/>
      <c r="DK30" s="625"/>
      <c r="DL30" s="632">
        <v>282026</v>
      </c>
      <c r="DM30" s="624"/>
      <c r="DN30" s="624"/>
      <c r="DO30" s="624"/>
      <c r="DP30" s="624"/>
      <c r="DQ30" s="624"/>
      <c r="DR30" s="624"/>
      <c r="DS30" s="624"/>
      <c r="DT30" s="624"/>
      <c r="DU30" s="624"/>
      <c r="DV30" s="625"/>
      <c r="DW30" s="628">
        <v>10.7</v>
      </c>
      <c r="DX30" s="654"/>
      <c r="DY30" s="654"/>
      <c r="DZ30" s="654"/>
      <c r="EA30" s="654"/>
      <c r="EB30" s="654"/>
      <c r="EC30" s="655"/>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99.1</v>
      </c>
      <c r="BH31" s="667"/>
      <c r="BI31" s="667"/>
      <c r="BJ31" s="667"/>
      <c r="BK31" s="667"/>
      <c r="BL31" s="667"/>
      <c r="BM31" s="618">
        <v>96.9</v>
      </c>
      <c r="BN31" s="667"/>
      <c r="BO31" s="667"/>
      <c r="BP31" s="667"/>
      <c r="BQ31" s="668"/>
      <c r="BR31" s="679">
        <v>98.8</v>
      </c>
      <c r="BS31" s="667"/>
      <c r="BT31" s="667"/>
      <c r="BU31" s="667"/>
      <c r="BV31" s="667"/>
      <c r="BW31" s="667"/>
      <c r="BX31" s="618">
        <v>97.2</v>
      </c>
      <c r="BY31" s="667"/>
      <c r="BZ31" s="667"/>
      <c r="CA31" s="667"/>
      <c r="CB31" s="668"/>
      <c r="CD31" s="661"/>
      <c r="CE31" s="662"/>
      <c r="CF31" s="620" t="s">
        <v>301</v>
      </c>
      <c r="CG31" s="621"/>
      <c r="CH31" s="621"/>
      <c r="CI31" s="621"/>
      <c r="CJ31" s="621"/>
      <c r="CK31" s="621"/>
      <c r="CL31" s="621"/>
      <c r="CM31" s="621"/>
      <c r="CN31" s="621"/>
      <c r="CO31" s="621"/>
      <c r="CP31" s="621"/>
      <c r="CQ31" s="622"/>
      <c r="CR31" s="623">
        <v>8885</v>
      </c>
      <c r="CS31" s="656"/>
      <c r="CT31" s="656"/>
      <c r="CU31" s="656"/>
      <c r="CV31" s="656"/>
      <c r="CW31" s="656"/>
      <c r="CX31" s="656"/>
      <c r="CY31" s="657"/>
      <c r="CZ31" s="628">
        <v>0.2</v>
      </c>
      <c r="DA31" s="654"/>
      <c r="DB31" s="654"/>
      <c r="DC31" s="658"/>
      <c r="DD31" s="632">
        <v>8885</v>
      </c>
      <c r="DE31" s="656"/>
      <c r="DF31" s="656"/>
      <c r="DG31" s="656"/>
      <c r="DH31" s="656"/>
      <c r="DI31" s="656"/>
      <c r="DJ31" s="656"/>
      <c r="DK31" s="657"/>
      <c r="DL31" s="632">
        <v>8885</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15">
      <c r="B32" s="620" t="s">
        <v>302</v>
      </c>
      <c r="C32" s="621"/>
      <c r="D32" s="621"/>
      <c r="E32" s="621"/>
      <c r="F32" s="621"/>
      <c r="G32" s="621"/>
      <c r="H32" s="621"/>
      <c r="I32" s="621"/>
      <c r="J32" s="621"/>
      <c r="K32" s="621"/>
      <c r="L32" s="621"/>
      <c r="M32" s="621"/>
      <c r="N32" s="621"/>
      <c r="O32" s="621"/>
      <c r="P32" s="621"/>
      <c r="Q32" s="622"/>
      <c r="R32" s="623">
        <v>250980</v>
      </c>
      <c r="S32" s="624"/>
      <c r="T32" s="624"/>
      <c r="U32" s="624"/>
      <c r="V32" s="624"/>
      <c r="W32" s="624"/>
      <c r="X32" s="624"/>
      <c r="Y32" s="625"/>
      <c r="Z32" s="626">
        <v>6.1</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v>
      </c>
      <c r="BH32" s="656"/>
      <c r="BI32" s="656"/>
      <c r="BJ32" s="656"/>
      <c r="BK32" s="656"/>
      <c r="BL32" s="656"/>
      <c r="BM32" s="629">
        <v>97.4</v>
      </c>
      <c r="BN32" s="656"/>
      <c r="BO32" s="656"/>
      <c r="BP32" s="656"/>
      <c r="BQ32" s="678"/>
      <c r="BR32" s="680">
        <v>98.8</v>
      </c>
      <c r="BS32" s="656"/>
      <c r="BT32" s="656"/>
      <c r="BU32" s="656"/>
      <c r="BV32" s="656"/>
      <c r="BW32" s="656"/>
      <c r="BX32" s="629">
        <v>96.8</v>
      </c>
      <c r="BY32" s="656"/>
      <c r="BZ32" s="656"/>
      <c r="CA32" s="656"/>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306</v>
      </c>
      <c r="C33" s="621"/>
      <c r="D33" s="621"/>
      <c r="E33" s="621"/>
      <c r="F33" s="621"/>
      <c r="G33" s="621"/>
      <c r="H33" s="621"/>
      <c r="I33" s="621"/>
      <c r="J33" s="621"/>
      <c r="K33" s="621"/>
      <c r="L33" s="621"/>
      <c r="M33" s="621"/>
      <c r="N33" s="621"/>
      <c r="O33" s="621"/>
      <c r="P33" s="621"/>
      <c r="Q33" s="622"/>
      <c r="R33" s="623">
        <v>4065</v>
      </c>
      <c r="S33" s="624"/>
      <c r="T33" s="624"/>
      <c r="U33" s="624"/>
      <c r="V33" s="624"/>
      <c r="W33" s="624"/>
      <c r="X33" s="624"/>
      <c r="Y33" s="625"/>
      <c r="Z33" s="626">
        <v>0.1</v>
      </c>
      <c r="AA33" s="626"/>
      <c r="AB33" s="626"/>
      <c r="AC33" s="626"/>
      <c r="AD33" s="627">
        <v>3453</v>
      </c>
      <c r="AE33" s="627"/>
      <c r="AF33" s="627"/>
      <c r="AG33" s="627"/>
      <c r="AH33" s="627"/>
      <c r="AI33" s="627"/>
      <c r="AJ33" s="627"/>
      <c r="AK33" s="627"/>
      <c r="AL33" s="628">
        <v>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99.1</v>
      </c>
      <c r="BH33" s="682"/>
      <c r="BI33" s="682"/>
      <c r="BJ33" s="682"/>
      <c r="BK33" s="682"/>
      <c r="BL33" s="682"/>
      <c r="BM33" s="683">
        <v>96.5</v>
      </c>
      <c r="BN33" s="682"/>
      <c r="BO33" s="682"/>
      <c r="BP33" s="682"/>
      <c r="BQ33" s="684"/>
      <c r="BR33" s="681">
        <v>98.8</v>
      </c>
      <c r="BS33" s="682"/>
      <c r="BT33" s="682"/>
      <c r="BU33" s="682"/>
      <c r="BV33" s="682"/>
      <c r="BW33" s="682"/>
      <c r="BX33" s="683">
        <v>97.5</v>
      </c>
      <c r="BY33" s="682"/>
      <c r="BZ33" s="682"/>
      <c r="CA33" s="682"/>
      <c r="CB33" s="684"/>
      <c r="CD33" s="620" t="s">
        <v>308</v>
      </c>
      <c r="CE33" s="621"/>
      <c r="CF33" s="621"/>
      <c r="CG33" s="621"/>
      <c r="CH33" s="621"/>
      <c r="CI33" s="621"/>
      <c r="CJ33" s="621"/>
      <c r="CK33" s="621"/>
      <c r="CL33" s="621"/>
      <c r="CM33" s="621"/>
      <c r="CN33" s="621"/>
      <c r="CO33" s="621"/>
      <c r="CP33" s="621"/>
      <c r="CQ33" s="622"/>
      <c r="CR33" s="623">
        <v>2068894</v>
      </c>
      <c r="CS33" s="656"/>
      <c r="CT33" s="656"/>
      <c r="CU33" s="656"/>
      <c r="CV33" s="656"/>
      <c r="CW33" s="656"/>
      <c r="CX33" s="656"/>
      <c r="CY33" s="657"/>
      <c r="CZ33" s="628">
        <v>52.5</v>
      </c>
      <c r="DA33" s="654"/>
      <c r="DB33" s="654"/>
      <c r="DC33" s="658"/>
      <c r="DD33" s="632">
        <v>1762616</v>
      </c>
      <c r="DE33" s="656"/>
      <c r="DF33" s="656"/>
      <c r="DG33" s="656"/>
      <c r="DH33" s="656"/>
      <c r="DI33" s="656"/>
      <c r="DJ33" s="656"/>
      <c r="DK33" s="657"/>
      <c r="DL33" s="632">
        <v>1189601</v>
      </c>
      <c r="DM33" s="656"/>
      <c r="DN33" s="656"/>
      <c r="DO33" s="656"/>
      <c r="DP33" s="656"/>
      <c r="DQ33" s="656"/>
      <c r="DR33" s="656"/>
      <c r="DS33" s="656"/>
      <c r="DT33" s="656"/>
      <c r="DU33" s="656"/>
      <c r="DV33" s="657"/>
      <c r="DW33" s="628">
        <v>45.2</v>
      </c>
      <c r="DX33" s="654"/>
      <c r="DY33" s="654"/>
      <c r="DZ33" s="654"/>
      <c r="EA33" s="654"/>
      <c r="EB33" s="654"/>
      <c r="EC33" s="655"/>
    </row>
    <row r="34" spans="2:133" ht="11.25" customHeight="1" x14ac:dyDescent="0.15">
      <c r="B34" s="620" t="s">
        <v>309</v>
      </c>
      <c r="C34" s="621"/>
      <c r="D34" s="621"/>
      <c r="E34" s="621"/>
      <c r="F34" s="621"/>
      <c r="G34" s="621"/>
      <c r="H34" s="621"/>
      <c r="I34" s="621"/>
      <c r="J34" s="621"/>
      <c r="K34" s="621"/>
      <c r="L34" s="621"/>
      <c r="M34" s="621"/>
      <c r="N34" s="621"/>
      <c r="O34" s="621"/>
      <c r="P34" s="621"/>
      <c r="Q34" s="622"/>
      <c r="R34" s="623">
        <v>22046</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681601</v>
      </c>
      <c r="CS34" s="624"/>
      <c r="CT34" s="624"/>
      <c r="CU34" s="624"/>
      <c r="CV34" s="624"/>
      <c r="CW34" s="624"/>
      <c r="CX34" s="624"/>
      <c r="CY34" s="625"/>
      <c r="CZ34" s="628">
        <v>17.3</v>
      </c>
      <c r="DA34" s="654"/>
      <c r="DB34" s="654"/>
      <c r="DC34" s="658"/>
      <c r="DD34" s="632">
        <v>549410</v>
      </c>
      <c r="DE34" s="624"/>
      <c r="DF34" s="624"/>
      <c r="DG34" s="624"/>
      <c r="DH34" s="624"/>
      <c r="DI34" s="624"/>
      <c r="DJ34" s="624"/>
      <c r="DK34" s="625"/>
      <c r="DL34" s="632">
        <v>398987</v>
      </c>
      <c r="DM34" s="624"/>
      <c r="DN34" s="624"/>
      <c r="DO34" s="624"/>
      <c r="DP34" s="624"/>
      <c r="DQ34" s="624"/>
      <c r="DR34" s="624"/>
      <c r="DS34" s="624"/>
      <c r="DT34" s="624"/>
      <c r="DU34" s="624"/>
      <c r="DV34" s="625"/>
      <c r="DW34" s="628">
        <v>15.2</v>
      </c>
      <c r="DX34" s="654"/>
      <c r="DY34" s="654"/>
      <c r="DZ34" s="654"/>
      <c r="EA34" s="654"/>
      <c r="EB34" s="654"/>
      <c r="EC34" s="655"/>
    </row>
    <row r="35" spans="2:133" ht="11.25" customHeight="1" x14ac:dyDescent="0.15">
      <c r="B35" s="620" t="s">
        <v>311</v>
      </c>
      <c r="C35" s="621"/>
      <c r="D35" s="621"/>
      <c r="E35" s="621"/>
      <c r="F35" s="621"/>
      <c r="G35" s="621"/>
      <c r="H35" s="621"/>
      <c r="I35" s="621"/>
      <c r="J35" s="621"/>
      <c r="K35" s="621"/>
      <c r="L35" s="621"/>
      <c r="M35" s="621"/>
      <c r="N35" s="621"/>
      <c r="O35" s="621"/>
      <c r="P35" s="621"/>
      <c r="Q35" s="622"/>
      <c r="R35" s="623">
        <v>42832</v>
      </c>
      <c r="S35" s="624"/>
      <c r="T35" s="624"/>
      <c r="U35" s="624"/>
      <c r="V35" s="624"/>
      <c r="W35" s="624"/>
      <c r="X35" s="624"/>
      <c r="Y35" s="625"/>
      <c r="Z35" s="626">
        <v>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46447</v>
      </c>
      <c r="CS35" s="656"/>
      <c r="CT35" s="656"/>
      <c r="CU35" s="656"/>
      <c r="CV35" s="656"/>
      <c r="CW35" s="656"/>
      <c r="CX35" s="656"/>
      <c r="CY35" s="657"/>
      <c r="CZ35" s="628">
        <v>1.2</v>
      </c>
      <c r="DA35" s="654"/>
      <c r="DB35" s="654"/>
      <c r="DC35" s="658"/>
      <c r="DD35" s="632">
        <v>43283</v>
      </c>
      <c r="DE35" s="656"/>
      <c r="DF35" s="656"/>
      <c r="DG35" s="656"/>
      <c r="DH35" s="656"/>
      <c r="DI35" s="656"/>
      <c r="DJ35" s="656"/>
      <c r="DK35" s="657"/>
      <c r="DL35" s="632">
        <v>43283</v>
      </c>
      <c r="DM35" s="656"/>
      <c r="DN35" s="656"/>
      <c r="DO35" s="656"/>
      <c r="DP35" s="656"/>
      <c r="DQ35" s="656"/>
      <c r="DR35" s="656"/>
      <c r="DS35" s="656"/>
      <c r="DT35" s="656"/>
      <c r="DU35" s="656"/>
      <c r="DV35" s="657"/>
      <c r="DW35" s="628">
        <v>1.6</v>
      </c>
      <c r="DX35" s="654"/>
      <c r="DY35" s="654"/>
      <c r="DZ35" s="654"/>
      <c r="EA35" s="654"/>
      <c r="EB35" s="654"/>
      <c r="EC35" s="655"/>
    </row>
    <row r="36" spans="2:133" ht="11.25" customHeight="1" x14ac:dyDescent="0.15">
      <c r="B36" s="620" t="s">
        <v>315</v>
      </c>
      <c r="C36" s="621"/>
      <c r="D36" s="621"/>
      <c r="E36" s="621"/>
      <c r="F36" s="621"/>
      <c r="G36" s="621"/>
      <c r="H36" s="621"/>
      <c r="I36" s="621"/>
      <c r="J36" s="621"/>
      <c r="K36" s="621"/>
      <c r="L36" s="621"/>
      <c r="M36" s="621"/>
      <c r="N36" s="621"/>
      <c r="O36" s="621"/>
      <c r="P36" s="621"/>
      <c r="Q36" s="622"/>
      <c r="R36" s="623">
        <v>179173</v>
      </c>
      <c r="S36" s="624"/>
      <c r="T36" s="624"/>
      <c r="U36" s="624"/>
      <c r="V36" s="624"/>
      <c r="W36" s="624"/>
      <c r="X36" s="624"/>
      <c r="Y36" s="625"/>
      <c r="Z36" s="626">
        <v>4.3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579748</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917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798395</v>
      </c>
      <c r="CS36" s="624"/>
      <c r="CT36" s="624"/>
      <c r="CU36" s="624"/>
      <c r="CV36" s="624"/>
      <c r="CW36" s="624"/>
      <c r="CX36" s="624"/>
      <c r="CY36" s="625"/>
      <c r="CZ36" s="628">
        <v>20.3</v>
      </c>
      <c r="DA36" s="654"/>
      <c r="DB36" s="654"/>
      <c r="DC36" s="658"/>
      <c r="DD36" s="632">
        <v>703311</v>
      </c>
      <c r="DE36" s="624"/>
      <c r="DF36" s="624"/>
      <c r="DG36" s="624"/>
      <c r="DH36" s="624"/>
      <c r="DI36" s="624"/>
      <c r="DJ36" s="624"/>
      <c r="DK36" s="625"/>
      <c r="DL36" s="632">
        <v>460424</v>
      </c>
      <c r="DM36" s="624"/>
      <c r="DN36" s="624"/>
      <c r="DO36" s="624"/>
      <c r="DP36" s="624"/>
      <c r="DQ36" s="624"/>
      <c r="DR36" s="624"/>
      <c r="DS36" s="624"/>
      <c r="DT36" s="624"/>
      <c r="DU36" s="624"/>
      <c r="DV36" s="625"/>
      <c r="DW36" s="628">
        <v>17.5</v>
      </c>
      <c r="DX36" s="654"/>
      <c r="DY36" s="654"/>
      <c r="DZ36" s="654"/>
      <c r="EA36" s="654"/>
      <c r="EB36" s="654"/>
      <c r="EC36" s="655"/>
    </row>
    <row r="37" spans="2:133" ht="11.25" customHeight="1" x14ac:dyDescent="0.15">
      <c r="B37" s="620" t="s">
        <v>319</v>
      </c>
      <c r="C37" s="621"/>
      <c r="D37" s="621"/>
      <c r="E37" s="621"/>
      <c r="F37" s="621"/>
      <c r="G37" s="621"/>
      <c r="H37" s="621"/>
      <c r="I37" s="621"/>
      <c r="J37" s="621"/>
      <c r="K37" s="621"/>
      <c r="L37" s="621"/>
      <c r="M37" s="621"/>
      <c r="N37" s="621"/>
      <c r="O37" s="621"/>
      <c r="P37" s="621"/>
      <c r="Q37" s="622"/>
      <c r="R37" s="623">
        <v>117586</v>
      </c>
      <c r="S37" s="624"/>
      <c r="T37" s="624"/>
      <c r="U37" s="624"/>
      <c r="V37" s="624"/>
      <c r="W37" s="624"/>
      <c r="X37" s="624"/>
      <c r="Y37" s="625"/>
      <c r="Z37" s="626">
        <v>2.9</v>
      </c>
      <c r="AA37" s="626"/>
      <c r="AB37" s="626"/>
      <c r="AC37" s="626"/>
      <c r="AD37" s="627">
        <v>39501</v>
      </c>
      <c r="AE37" s="627"/>
      <c r="AF37" s="627"/>
      <c r="AG37" s="627"/>
      <c r="AH37" s="627"/>
      <c r="AI37" s="627"/>
      <c r="AJ37" s="627"/>
      <c r="AK37" s="627"/>
      <c r="AL37" s="628">
        <v>1.5</v>
      </c>
      <c r="AM37" s="629"/>
      <c r="AN37" s="629"/>
      <c r="AO37" s="630"/>
      <c r="AQ37" s="686" t="s">
        <v>320</v>
      </c>
      <c r="AR37" s="687"/>
      <c r="AS37" s="687"/>
      <c r="AT37" s="687"/>
      <c r="AU37" s="687"/>
      <c r="AV37" s="687"/>
      <c r="AW37" s="687"/>
      <c r="AX37" s="687"/>
      <c r="AY37" s="688"/>
      <c r="AZ37" s="623">
        <v>228689</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1625</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130038</v>
      </c>
      <c r="CS37" s="656"/>
      <c r="CT37" s="656"/>
      <c r="CU37" s="656"/>
      <c r="CV37" s="656"/>
      <c r="CW37" s="656"/>
      <c r="CX37" s="656"/>
      <c r="CY37" s="657"/>
      <c r="CZ37" s="628">
        <v>3.3</v>
      </c>
      <c r="DA37" s="654"/>
      <c r="DB37" s="654"/>
      <c r="DC37" s="658"/>
      <c r="DD37" s="632">
        <v>128332</v>
      </c>
      <c r="DE37" s="656"/>
      <c r="DF37" s="656"/>
      <c r="DG37" s="656"/>
      <c r="DH37" s="656"/>
      <c r="DI37" s="656"/>
      <c r="DJ37" s="656"/>
      <c r="DK37" s="657"/>
      <c r="DL37" s="632">
        <v>128332</v>
      </c>
      <c r="DM37" s="656"/>
      <c r="DN37" s="656"/>
      <c r="DO37" s="656"/>
      <c r="DP37" s="656"/>
      <c r="DQ37" s="656"/>
      <c r="DR37" s="656"/>
      <c r="DS37" s="656"/>
      <c r="DT37" s="656"/>
      <c r="DU37" s="656"/>
      <c r="DV37" s="657"/>
      <c r="DW37" s="628">
        <v>4.9000000000000004</v>
      </c>
      <c r="DX37" s="654"/>
      <c r="DY37" s="654"/>
      <c r="DZ37" s="654"/>
      <c r="EA37" s="654"/>
      <c r="EB37" s="654"/>
      <c r="EC37" s="655"/>
    </row>
    <row r="38" spans="2:133" ht="11.25" customHeight="1" x14ac:dyDescent="0.15">
      <c r="B38" s="620" t="s">
        <v>323</v>
      </c>
      <c r="C38" s="621"/>
      <c r="D38" s="621"/>
      <c r="E38" s="621"/>
      <c r="F38" s="621"/>
      <c r="G38" s="621"/>
      <c r="H38" s="621"/>
      <c r="I38" s="621"/>
      <c r="J38" s="621"/>
      <c r="K38" s="621"/>
      <c r="L38" s="621"/>
      <c r="M38" s="621"/>
      <c r="N38" s="621"/>
      <c r="O38" s="621"/>
      <c r="P38" s="621"/>
      <c r="Q38" s="622"/>
      <c r="R38" s="623">
        <v>118244</v>
      </c>
      <c r="S38" s="624"/>
      <c r="T38" s="624"/>
      <c r="U38" s="624"/>
      <c r="V38" s="624"/>
      <c r="W38" s="624"/>
      <c r="X38" s="624"/>
      <c r="Y38" s="625"/>
      <c r="Z38" s="626">
        <v>2.9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5244</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948</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345815</v>
      </c>
      <c r="CS38" s="624"/>
      <c r="CT38" s="624"/>
      <c r="CU38" s="624"/>
      <c r="CV38" s="624"/>
      <c r="CW38" s="624"/>
      <c r="CX38" s="624"/>
      <c r="CY38" s="625"/>
      <c r="CZ38" s="628">
        <v>8.8000000000000007</v>
      </c>
      <c r="DA38" s="654"/>
      <c r="DB38" s="654"/>
      <c r="DC38" s="658"/>
      <c r="DD38" s="632">
        <v>292023</v>
      </c>
      <c r="DE38" s="624"/>
      <c r="DF38" s="624"/>
      <c r="DG38" s="624"/>
      <c r="DH38" s="624"/>
      <c r="DI38" s="624"/>
      <c r="DJ38" s="624"/>
      <c r="DK38" s="625"/>
      <c r="DL38" s="632">
        <v>286907</v>
      </c>
      <c r="DM38" s="624"/>
      <c r="DN38" s="624"/>
      <c r="DO38" s="624"/>
      <c r="DP38" s="624"/>
      <c r="DQ38" s="624"/>
      <c r="DR38" s="624"/>
      <c r="DS38" s="624"/>
      <c r="DT38" s="624"/>
      <c r="DU38" s="624"/>
      <c r="DV38" s="625"/>
      <c r="DW38" s="628">
        <v>10.9</v>
      </c>
      <c r="DX38" s="654"/>
      <c r="DY38" s="654"/>
      <c r="DZ38" s="654"/>
      <c r="EA38" s="654"/>
      <c r="EB38" s="654"/>
      <c r="EC38" s="655"/>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1565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196636</v>
      </c>
      <c r="CS39" s="656"/>
      <c r="CT39" s="656"/>
      <c r="CU39" s="656"/>
      <c r="CV39" s="656"/>
      <c r="CW39" s="656"/>
      <c r="CX39" s="656"/>
      <c r="CY39" s="657"/>
      <c r="CZ39" s="628">
        <v>5</v>
      </c>
      <c r="DA39" s="654"/>
      <c r="DB39" s="654"/>
      <c r="DC39" s="658"/>
      <c r="DD39" s="632">
        <v>174589</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331</v>
      </c>
      <c r="C40" s="621"/>
      <c r="D40" s="621"/>
      <c r="E40" s="621"/>
      <c r="F40" s="621"/>
      <c r="G40" s="621"/>
      <c r="H40" s="621"/>
      <c r="I40" s="621"/>
      <c r="J40" s="621"/>
      <c r="K40" s="621"/>
      <c r="L40" s="621"/>
      <c r="M40" s="621"/>
      <c r="N40" s="621"/>
      <c r="O40" s="621"/>
      <c r="P40" s="621"/>
      <c r="Q40" s="622"/>
      <c r="R40" s="623">
        <v>14544</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88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336</v>
      </c>
      <c r="C41" s="645"/>
      <c r="D41" s="645"/>
      <c r="E41" s="645"/>
      <c r="F41" s="645"/>
      <c r="G41" s="645"/>
      <c r="H41" s="645"/>
      <c r="I41" s="645"/>
      <c r="J41" s="645"/>
      <c r="K41" s="645"/>
      <c r="L41" s="645"/>
      <c r="M41" s="645"/>
      <c r="N41" s="645"/>
      <c r="O41" s="645"/>
      <c r="P41" s="645"/>
      <c r="Q41" s="646"/>
      <c r="R41" s="695">
        <v>4124047</v>
      </c>
      <c r="S41" s="696"/>
      <c r="T41" s="696"/>
      <c r="U41" s="696"/>
      <c r="V41" s="696"/>
      <c r="W41" s="696"/>
      <c r="X41" s="696"/>
      <c r="Y41" s="700"/>
      <c r="Z41" s="701">
        <v>100</v>
      </c>
      <c r="AA41" s="701"/>
      <c r="AB41" s="701"/>
      <c r="AC41" s="701"/>
      <c r="AD41" s="702">
        <v>2618632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73364</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272451</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415</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189412</v>
      </c>
      <c r="CS42" s="656"/>
      <c r="CT42" s="656"/>
      <c r="CU42" s="656"/>
      <c r="CV42" s="656"/>
      <c r="CW42" s="656"/>
      <c r="CX42" s="656"/>
      <c r="CY42" s="657"/>
      <c r="CZ42" s="628">
        <v>4.8</v>
      </c>
      <c r="DA42" s="654"/>
      <c r="DB42" s="654"/>
      <c r="DC42" s="658"/>
      <c r="DD42" s="632">
        <v>85686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1143</v>
      </c>
      <c r="CS43" s="656"/>
      <c r="CT43" s="656"/>
      <c r="CU43" s="656"/>
      <c r="CV43" s="656"/>
      <c r="CW43" s="656"/>
      <c r="CX43" s="656"/>
      <c r="CY43" s="657"/>
      <c r="CZ43" s="628">
        <v>0</v>
      </c>
      <c r="DA43" s="654"/>
      <c r="DB43" s="654"/>
      <c r="DC43" s="658"/>
      <c r="DD43" s="632">
        <v>1143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189412</v>
      </c>
      <c r="CS44" s="624"/>
      <c r="CT44" s="624"/>
      <c r="CU44" s="624"/>
      <c r="CV44" s="624"/>
      <c r="CW44" s="624"/>
      <c r="CX44" s="624"/>
      <c r="CY44" s="625"/>
      <c r="CZ44" s="628">
        <v>4.8</v>
      </c>
      <c r="DA44" s="629"/>
      <c r="DB44" s="629"/>
      <c r="DC44" s="635"/>
      <c r="DD44" s="632">
        <v>85686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29862</v>
      </c>
      <c r="CS45" s="656"/>
      <c r="CT45" s="656"/>
      <c r="CU45" s="656"/>
      <c r="CV45" s="656"/>
      <c r="CW45" s="656"/>
      <c r="CX45" s="656"/>
      <c r="CY45" s="657"/>
      <c r="CZ45" s="628">
        <v>0.8</v>
      </c>
      <c r="DA45" s="654"/>
      <c r="DB45" s="654"/>
      <c r="DC45" s="658"/>
      <c r="DD45" s="632">
        <v>1758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156352</v>
      </c>
      <c r="CS46" s="624"/>
      <c r="CT46" s="624"/>
      <c r="CU46" s="624"/>
      <c r="CV46" s="624"/>
      <c r="CW46" s="624"/>
      <c r="CX46" s="624"/>
      <c r="CY46" s="625"/>
      <c r="CZ46" s="628">
        <v>4</v>
      </c>
      <c r="DA46" s="629"/>
      <c r="DB46" s="629"/>
      <c r="DC46" s="635"/>
      <c r="DD46" s="632">
        <v>80730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3938766</v>
      </c>
      <c r="CS49" s="682"/>
      <c r="CT49" s="682"/>
      <c r="CU49" s="682"/>
      <c r="CV49" s="682"/>
      <c r="CW49" s="682"/>
      <c r="CX49" s="682"/>
      <c r="CY49" s="711"/>
      <c r="CZ49" s="703">
        <v>100</v>
      </c>
      <c r="DA49" s="712"/>
      <c r="DB49" s="712"/>
      <c r="DC49" s="713"/>
      <c r="DD49" s="714">
        <v>3150097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LHvHQyM4P+a5xUk9HAkI9cPNvvvH1k5TzarbM+kyRgdINyPIpTttHTC550F1e/Dnqee8gRvw9TEblMQ2J0j0w==" saltValue="yQIl90FKuL97aJmwKwqW9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4131</v>
      </c>
      <c r="R7" s="753"/>
      <c r="S7" s="753"/>
      <c r="T7" s="753"/>
      <c r="U7" s="753"/>
      <c r="V7" s="753">
        <v>3946</v>
      </c>
      <c r="W7" s="753"/>
      <c r="X7" s="753"/>
      <c r="Y7" s="753"/>
      <c r="Z7" s="753"/>
      <c r="AA7" s="753">
        <v>184</v>
      </c>
      <c r="AB7" s="753"/>
      <c r="AC7" s="753"/>
      <c r="AD7" s="753"/>
      <c r="AE7" s="754"/>
      <c r="AF7" s="755">
        <v>163</v>
      </c>
      <c r="AG7" s="756"/>
      <c r="AH7" s="756"/>
      <c r="AI7" s="756"/>
      <c r="AJ7" s="757"/>
      <c r="AK7" s="758">
        <v>43</v>
      </c>
      <c r="AL7" s="759"/>
      <c r="AM7" s="759"/>
      <c r="AN7" s="759"/>
      <c r="AO7" s="759"/>
      <c r="AP7" s="759">
        <v>1684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1</v>
      </c>
      <c r="R8" s="784"/>
      <c r="S8" s="784"/>
      <c r="T8" s="784"/>
      <c r="U8" s="784"/>
      <c r="V8" s="784">
        <v>0</v>
      </c>
      <c r="W8" s="784"/>
      <c r="X8" s="784"/>
      <c r="Y8" s="784"/>
      <c r="Z8" s="784"/>
      <c r="AA8" s="784">
        <v>1</v>
      </c>
      <c r="AB8" s="784"/>
      <c r="AC8" s="784"/>
      <c r="AD8" s="784"/>
      <c r="AE8" s="785"/>
      <c r="AF8" s="786">
        <v>1</v>
      </c>
      <c r="AG8" s="787"/>
      <c r="AH8" s="787"/>
      <c r="AI8" s="787"/>
      <c r="AJ8" s="788"/>
      <c r="AK8" s="769" t="s">
        <v>548</v>
      </c>
      <c r="AL8" s="770"/>
      <c r="AM8" s="770"/>
      <c r="AN8" s="770"/>
      <c r="AO8" s="770"/>
      <c r="AP8" s="770" t="s">
        <v>548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4124</v>
      </c>
      <c r="R23" s="793"/>
      <c r="S23" s="793"/>
      <c r="T23" s="793"/>
      <c r="U23" s="793"/>
      <c r="V23" s="793">
        <v>3939</v>
      </c>
      <c r="W23" s="793"/>
      <c r="X23" s="793"/>
      <c r="Y23" s="793"/>
      <c r="Z23" s="793"/>
      <c r="AA23" s="793">
        <v>185</v>
      </c>
      <c r="AB23" s="793"/>
      <c r="AC23" s="793"/>
      <c r="AD23" s="793"/>
      <c r="AE23" s="794"/>
      <c r="AF23" s="795">
        <v>164</v>
      </c>
      <c r="AG23" s="793"/>
      <c r="AH23" s="793"/>
      <c r="AI23" s="793"/>
      <c r="AJ23" s="796"/>
      <c r="AK23" s="797"/>
      <c r="AL23" s="798"/>
      <c r="AM23" s="798"/>
      <c r="AN23" s="798"/>
      <c r="AO23" s="798"/>
      <c r="AP23" s="793">
        <v>1684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919</v>
      </c>
      <c r="R28" s="823"/>
      <c r="S28" s="823"/>
      <c r="T28" s="823"/>
      <c r="U28" s="823"/>
      <c r="V28" s="823">
        <v>918</v>
      </c>
      <c r="W28" s="823"/>
      <c r="X28" s="823"/>
      <c r="Y28" s="823"/>
      <c r="Z28" s="823"/>
      <c r="AA28" s="823">
        <v>1</v>
      </c>
      <c r="AB28" s="823"/>
      <c r="AC28" s="823"/>
      <c r="AD28" s="823"/>
      <c r="AE28" s="824"/>
      <c r="AF28" s="825">
        <v>1</v>
      </c>
      <c r="AG28" s="823"/>
      <c r="AH28" s="823"/>
      <c r="AI28" s="823"/>
      <c r="AJ28" s="826"/>
      <c r="AK28" s="827">
        <v>73</v>
      </c>
      <c r="AL28" s="828"/>
      <c r="AM28" s="828"/>
      <c r="AN28" s="828"/>
      <c r="AO28" s="828"/>
      <c r="AP28" s="828" t="s">
        <v>548</v>
      </c>
      <c r="AQ28" s="828"/>
      <c r="AR28" s="828"/>
      <c r="AS28" s="828"/>
      <c r="AT28" s="828"/>
      <c r="AU28" s="828" t="s">
        <v>548</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1004</v>
      </c>
      <c r="R29" s="784"/>
      <c r="S29" s="784"/>
      <c r="T29" s="784"/>
      <c r="U29" s="784"/>
      <c r="V29" s="784">
        <v>976</v>
      </c>
      <c r="W29" s="784"/>
      <c r="X29" s="784"/>
      <c r="Y29" s="784"/>
      <c r="Z29" s="784"/>
      <c r="AA29" s="784">
        <v>28</v>
      </c>
      <c r="AB29" s="784"/>
      <c r="AC29" s="784"/>
      <c r="AD29" s="784"/>
      <c r="AE29" s="785"/>
      <c r="AF29" s="786">
        <v>28</v>
      </c>
      <c r="AG29" s="787"/>
      <c r="AH29" s="787"/>
      <c r="AI29" s="787"/>
      <c r="AJ29" s="788"/>
      <c r="AK29" s="834">
        <v>151</v>
      </c>
      <c r="AL29" s="830"/>
      <c r="AM29" s="830"/>
      <c r="AN29" s="830"/>
      <c r="AO29" s="830"/>
      <c r="AP29" s="830" t="s">
        <v>548</v>
      </c>
      <c r="AQ29" s="830"/>
      <c r="AR29" s="830"/>
      <c r="AS29" s="830"/>
      <c r="AT29" s="830"/>
      <c r="AU29" s="830" t="s">
        <v>548</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99</v>
      </c>
      <c r="R30" s="784"/>
      <c r="S30" s="784"/>
      <c r="T30" s="784"/>
      <c r="U30" s="784"/>
      <c r="V30" s="784">
        <v>92</v>
      </c>
      <c r="W30" s="784"/>
      <c r="X30" s="784"/>
      <c r="Y30" s="784"/>
      <c r="Z30" s="784"/>
      <c r="AA30" s="784">
        <v>7</v>
      </c>
      <c r="AB30" s="784"/>
      <c r="AC30" s="784"/>
      <c r="AD30" s="784"/>
      <c r="AE30" s="785"/>
      <c r="AF30" s="786">
        <v>7</v>
      </c>
      <c r="AG30" s="787"/>
      <c r="AH30" s="787"/>
      <c r="AI30" s="787"/>
      <c r="AJ30" s="788"/>
      <c r="AK30" s="834">
        <v>30</v>
      </c>
      <c r="AL30" s="830"/>
      <c r="AM30" s="830"/>
      <c r="AN30" s="830"/>
      <c r="AO30" s="830"/>
      <c r="AP30" s="830" t="s">
        <v>548</v>
      </c>
      <c r="AQ30" s="830"/>
      <c r="AR30" s="830"/>
      <c r="AS30" s="830"/>
      <c r="AT30" s="830"/>
      <c r="AU30" s="830" t="s">
        <v>548</v>
      </c>
      <c r="AV30" s="830"/>
      <c r="AW30" s="830"/>
      <c r="AX30" s="830"/>
      <c r="AY30" s="830"/>
      <c r="AZ30" s="831" t="s">
        <v>548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171</v>
      </c>
      <c r="R31" s="784"/>
      <c r="S31" s="784"/>
      <c r="T31" s="784"/>
      <c r="U31" s="784"/>
      <c r="V31" s="784">
        <v>147</v>
      </c>
      <c r="W31" s="784"/>
      <c r="X31" s="784"/>
      <c r="Y31" s="784"/>
      <c r="Z31" s="784"/>
      <c r="AA31" s="784">
        <v>24</v>
      </c>
      <c r="AB31" s="784"/>
      <c r="AC31" s="784"/>
      <c r="AD31" s="784"/>
      <c r="AE31" s="785"/>
      <c r="AF31" s="786">
        <v>363</v>
      </c>
      <c r="AG31" s="787"/>
      <c r="AH31" s="787"/>
      <c r="AI31" s="787"/>
      <c r="AJ31" s="788"/>
      <c r="AK31" s="834">
        <v>5</v>
      </c>
      <c r="AL31" s="830"/>
      <c r="AM31" s="830"/>
      <c r="AN31" s="830"/>
      <c r="AO31" s="830"/>
      <c r="AP31" s="830">
        <v>357</v>
      </c>
      <c r="AQ31" s="830"/>
      <c r="AR31" s="830"/>
      <c r="AS31" s="830"/>
      <c r="AT31" s="830"/>
      <c r="AU31" s="830">
        <v>10</v>
      </c>
      <c r="AV31" s="830"/>
      <c r="AW31" s="830"/>
      <c r="AX31" s="830"/>
      <c r="AY31" s="830"/>
      <c r="AZ31" s="831" t="s">
        <v>548</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329</v>
      </c>
      <c r="R32" s="784"/>
      <c r="S32" s="784"/>
      <c r="T32" s="784"/>
      <c r="U32" s="784"/>
      <c r="V32" s="784">
        <v>301</v>
      </c>
      <c r="W32" s="784"/>
      <c r="X32" s="784"/>
      <c r="Y32" s="784"/>
      <c r="Z32" s="784"/>
      <c r="AA32" s="784">
        <v>27</v>
      </c>
      <c r="AB32" s="784"/>
      <c r="AC32" s="784"/>
      <c r="AD32" s="784"/>
      <c r="AE32" s="785"/>
      <c r="AF32" s="786">
        <v>76</v>
      </c>
      <c r="AG32" s="787"/>
      <c r="AH32" s="787"/>
      <c r="AI32" s="787"/>
      <c r="AJ32" s="788"/>
      <c r="AK32" s="834">
        <v>229</v>
      </c>
      <c r="AL32" s="830"/>
      <c r="AM32" s="830"/>
      <c r="AN32" s="830"/>
      <c r="AO32" s="830"/>
      <c r="AP32" s="830">
        <v>3026</v>
      </c>
      <c r="AQ32" s="830"/>
      <c r="AR32" s="830"/>
      <c r="AS32" s="830"/>
      <c r="AT32" s="830"/>
      <c r="AU32" s="830">
        <v>1909</v>
      </c>
      <c r="AV32" s="830"/>
      <c r="AW32" s="830"/>
      <c r="AX32" s="830"/>
      <c r="AY32" s="830"/>
      <c r="AZ32" s="831" t="s">
        <v>548</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475</v>
      </c>
      <c r="AG63" s="844"/>
      <c r="AH63" s="844"/>
      <c r="AI63" s="844"/>
      <c r="AJ63" s="845"/>
      <c r="AK63" s="846"/>
      <c r="AL63" s="841"/>
      <c r="AM63" s="841"/>
      <c r="AN63" s="841"/>
      <c r="AO63" s="841"/>
      <c r="AP63" s="844">
        <v>3383</v>
      </c>
      <c r="AQ63" s="844"/>
      <c r="AR63" s="844"/>
      <c r="AS63" s="844"/>
      <c r="AT63" s="844"/>
      <c r="AU63" s="844">
        <v>1919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3586</v>
      </c>
      <c r="R68" s="866"/>
      <c r="S68" s="866"/>
      <c r="T68" s="866"/>
      <c r="U68" s="866"/>
      <c r="V68" s="866">
        <v>3131</v>
      </c>
      <c r="W68" s="866"/>
      <c r="X68" s="866"/>
      <c r="Y68" s="866"/>
      <c r="Z68" s="866"/>
      <c r="AA68" s="866">
        <v>455</v>
      </c>
      <c r="AB68" s="866"/>
      <c r="AC68" s="866"/>
      <c r="AD68" s="866"/>
      <c r="AE68" s="866"/>
      <c r="AF68" s="866">
        <v>455</v>
      </c>
      <c r="AG68" s="866"/>
      <c r="AH68" s="866"/>
      <c r="AI68" s="866"/>
      <c r="AJ68" s="866"/>
      <c r="AK68" s="866">
        <v>65</v>
      </c>
      <c r="AL68" s="866"/>
      <c r="AM68" s="866"/>
      <c r="AN68" s="866"/>
      <c r="AO68" s="866"/>
      <c r="AP68" s="866" t="s">
        <v>560</v>
      </c>
      <c r="AQ68" s="866"/>
      <c r="AR68" s="866"/>
      <c r="AS68" s="866"/>
      <c r="AT68" s="866"/>
      <c r="AU68" s="866" t="s">
        <v>560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39</v>
      </c>
      <c r="R69" s="830"/>
      <c r="S69" s="830"/>
      <c r="T69" s="830"/>
      <c r="U69" s="830"/>
      <c r="V69" s="830">
        <v>34</v>
      </c>
      <c r="W69" s="830"/>
      <c r="X69" s="830"/>
      <c r="Y69" s="830"/>
      <c r="Z69" s="830"/>
      <c r="AA69" s="830">
        <v>6</v>
      </c>
      <c r="AB69" s="830"/>
      <c r="AC69" s="830"/>
      <c r="AD69" s="830"/>
      <c r="AE69" s="830"/>
      <c r="AF69" s="830">
        <v>6</v>
      </c>
      <c r="AG69" s="830"/>
      <c r="AH69" s="830"/>
      <c r="AI69" s="830"/>
      <c r="AJ69" s="830"/>
      <c r="AK69" s="830">
        <v>4</v>
      </c>
      <c r="AL69" s="830"/>
      <c r="AM69" s="830"/>
      <c r="AN69" s="830"/>
      <c r="AO69" s="830"/>
      <c r="AP69" s="830">
        <v>0</v>
      </c>
      <c r="AQ69" s="830"/>
      <c r="AR69" s="830"/>
      <c r="AS69" s="830"/>
      <c r="AT69" s="830"/>
      <c r="AU69" s="830" t="s">
        <v>560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100</v>
      </c>
      <c r="R70" s="830"/>
      <c r="S70" s="830"/>
      <c r="T70" s="830"/>
      <c r="U70" s="830"/>
      <c r="V70" s="830">
        <v>88</v>
      </c>
      <c r="W70" s="830"/>
      <c r="X70" s="830"/>
      <c r="Y70" s="830"/>
      <c r="Z70" s="830"/>
      <c r="AA70" s="830">
        <v>12</v>
      </c>
      <c r="AB70" s="830"/>
      <c r="AC70" s="830"/>
      <c r="AD70" s="830"/>
      <c r="AE70" s="830"/>
      <c r="AF70" s="830">
        <v>12</v>
      </c>
      <c r="AG70" s="830"/>
      <c r="AH70" s="830"/>
      <c r="AI70" s="830"/>
      <c r="AJ70" s="830"/>
      <c r="AK70" s="830">
        <v>27</v>
      </c>
      <c r="AL70" s="830"/>
      <c r="AM70" s="830"/>
      <c r="AN70" s="830"/>
      <c r="AO70" s="830"/>
      <c r="AP70" s="830" t="s">
        <v>560</v>
      </c>
      <c r="AQ70" s="830"/>
      <c r="AR70" s="830"/>
      <c r="AS70" s="830"/>
      <c r="AT70" s="830"/>
      <c r="AU70" s="830" t="s">
        <v>560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39</v>
      </c>
      <c r="R71" s="830"/>
      <c r="S71" s="830"/>
      <c r="T71" s="830"/>
      <c r="U71" s="830"/>
      <c r="V71" s="830">
        <v>34</v>
      </c>
      <c r="W71" s="830"/>
      <c r="X71" s="830"/>
      <c r="Y71" s="830"/>
      <c r="Z71" s="830"/>
      <c r="AA71" s="830">
        <v>6</v>
      </c>
      <c r="AB71" s="830"/>
      <c r="AC71" s="830"/>
      <c r="AD71" s="830"/>
      <c r="AE71" s="830"/>
      <c r="AF71" s="830">
        <v>6</v>
      </c>
      <c r="AG71" s="830"/>
      <c r="AH71" s="830"/>
      <c r="AI71" s="830"/>
      <c r="AJ71" s="830"/>
      <c r="AK71" s="830" t="s">
        <v>560</v>
      </c>
      <c r="AL71" s="830"/>
      <c r="AM71" s="830"/>
      <c r="AN71" s="830"/>
      <c r="AO71" s="830"/>
      <c r="AP71" s="830" t="s">
        <v>560</v>
      </c>
      <c r="AQ71" s="830"/>
      <c r="AR71" s="830"/>
      <c r="AS71" s="830"/>
      <c r="AT71" s="830"/>
      <c r="AU71" s="830" t="s">
        <v>560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40</v>
      </c>
      <c r="R72" s="830"/>
      <c r="S72" s="830"/>
      <c r="T72" s="830"/>
      <c r="U72" s="830"/>
      <c r="V72" s="830">
        <v>37</v>
      </c>
      <c r="W72" s="830"/>
      <c r="X72" s="830"/>
      <c r="Y72" s="830"/>
      <c r="Z72" s="830"/>
      <c r="AA72" s="830">
        <v>3</v>
      </c>
      <c r="AB72" s="830"/>
      <c r="AC72" s="830"/>
      <c r="AD72" s="830"/>
      <c r="AE72" s="830"/>
      <c r="AF72" s="830">
        <v>3</v>
      </c>
      <c r="AG72" s="830"/>
      <c r="AH72" s="830"/>
      <c r="AI72" s="830"/>
      <c r="AJ72" s="830"/>
      <c r="AK72" s="830" t="s">
        <v>560</v>
      </c>
      <c r="AL72" s="830"/>
      <c r="AM72" s="830"/>
      <c r="AN72" s="830"/>
      <c r="AO72" s="830"/>
      <c r="AP72" s="830" t="s">
        <v>560</v>
      </c>
      <c r="AQ72" s="830"/>
      <c r="AR72" s="830"/>
      <c r="AS72" s="830"/>
      <c r="AT72" s="830"/>
      <c r="AU72" s="830" t="s">
        <v>560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34</v>
      </c>
      <c r="R73" s="830"/>
      <c r="S73" s="830"/>
      <c r="T73" s="830"/>
      <c r="U73" s="830"/>
      <c r="V73" s="830">
        <v>33</v>
      </c>
      <c r="W73" s="830"/>
      <c r="X73" s="830"/>
      <c r="Y73" s="830"/>
      <c r="Z73" s="830"/>
      <c r="AA73" s="830">
        <v>0</v>
      </c>
      <c r="AB73" s="830"/>
      <c r="AC73" s="830"/>
      <c r="AD73" s="830"/>
      <c r="AE73" s="830"/>
      <c r="AF73" s="830">
        <v>0</v>
      </c>
      <c r="AG73" s="830"/>
      <c r="AH73" s="830"/>
      <c r="AI73" s="830"/>
      <c r="AJ73" s="830"/>
      <c r="AK73" s="830">
        <v>1</v>
      </c>
      <c r="AL73" s="830"/>
      <c r="AM73" s="830"/>
      <c r="AN73" s="830"/>
      <c r="AO73" s="830"/>
      <c r="AP73" s="830" t="s">
        <v>560</v>
      </c>
      <c r="AQ73" s="830"/>
      <c r="AR73" s="830"/>
      <c r="AS73" s="830"/>
      <c r="AT73" s="830"/>
      <c r="AU73" s="830" t="s">
        <v>560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555</v>
      </c>
      <c r="C74" s="874"/>
      <c r="D74" s="874"/>
      <c r="E74" s="874"/>
      <c r="F74" s="874"/>
      <c r="G74" s="874"/>
      <c r="H74" s="874"/>
      <c r="I74" s="874"/>
      <c r="J74" s="874"/>
      <c r="K74" s="874"/>
      <c r="L74" s="874"/>
      <c r="M74" s="874"/>
      <c r="N74" s="874"/>
      <c r="O74" s="874"/>
      <c r="P74" s="875"/>
      <c r="Q74" s="876">
        <v>713</v>
      </c>
      <c r="R74" s="830"/>
      <c r="S74" s="830"/>
      <c r="T74" s="830"/>
      <c r="U74" s="830"/>
      <c r="V74" s="830">
        <v>702</v>
      </c>
      <c r="W74" s="830"/>
      <c r="X74" s="830"/>
      <c r="Y74" s="830"/>
      <c r="Z74" s="830"/>
      <c r="AA74" s="830">
        <v>11</v>
      </c>
      <c r="AB74" s="830"/>
      <c r="AC74" s="830"/>
      <c r="AD74" s="830"/>
      <c r="AE74" s="830"/>
      <c r="AF74" s="830">
        <v>11</v>
      </c>
      <c r="AG74" s="830"/>
      <c r="AH74" s="830"/>
      <c r="AI74" s="830"/>
      <c r="AJ74" s="830"/>
      <c r="AK74" s="830">
        <v>10</v>
      </c>
      <c r="AL74" s="830"/>
      <c r="AM74" s="830"/>
      <c r="AN74" s="830"/>
      <c r="AO74" s="830"/>
      <c r="AP74" s="830">
        <v>153</v>
      </c>
      <c r="AQ74" s="830"/>
      <c r="AR74" s="830"/>
      <c r="AS74" s="830"/>
      <c r="AT74" s="830"/>
      <c r="AU74" s="830">
        <v>21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556</v>
      </c>
      <c r="C75" s="874"/>
      <c r="D75" s="874"/>
      <c r="E75" s="874"/>
      <c r="F75" s="874"/>
      <c r="G75" s="874"/>
      <c r="H75" s="874"/>
      <c r="I75" s="874"/>
      <c r="J75" s="874"/>
      <c r="K75" s="874"/>
      <c r="L75" s="874"/>
      <c r="M75" s="874"/>
      <c r="N75" s="874"/>
      <c r="O75" s="874"/>
      <c r="P75" s="875"/>
      <c r="Q75" s="877">
        <v>391</v>
      </c>
      <c r="R75" s="878"/>
      <c r="S75" s="878"/>
      <c r="T75" s="878"/>
      <c r="U75" s="834"/>
      <c r="V75" s="879">
        <v>375</v>
      </c>
      <c r="W75" s="878"/>
      <c r="X75" s="878"/>
      <c r="Y75" s="878"/>
      <c r="Z75" s="834"/>
      <c r="AA75" s="879">
        <v>16</v>
      </c>
      <c r="AB75" s="878"/>
      <c r="AC75" s="878"/>
      <c r="AD75" s="878"/>
      <c r="AE75" s="834"/>
      <c r="AF75" s="879">
        <v>16</v>
      </c>
      <c r="AG75" s="878"/>
      <c r="AH75" s="878"/>
      <c r="AI75" s="878"/>
      <c r="AJ75" s="834"/>
      <c r="AK75" s="879" t="s">
        <v>560</v>
      </c>
      <c r="AL75" s="878"/>
      <c r="AM75" s="878"/>
      <c r="AN75" s="878"/>
      <c r="AO75" s="834"/>
      <c r="AP75" s="879" t="s">
        <v>560</v>
      </c>
      <c r="AQ75" s="878"/>
      <c r="AR75" s="878"/>
      <c r="AS75" s="878"/>
      <c r="AT75" s="834"/>
      <c r="AU75" s="879" t="s">
        <v>560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557</v>
      </c>
      <c r="C76" s="874"/>
      <c r="D76" s="874"/>
      <c r="E76" s="874"/>
      <c r="F76" s="874"/>
      <c r="G76" s="874"/>
      <c r="H76" s="874"/>
      <c r="I76" s="874"/>
      <c r="J76" s="874"/>
      <c r="K76" s="874"/>
      <c r="L76" s="874"/>
      <c r="M76" s="874"/>
      <c r="N76" s="874"/>
      <c r="O76" s="874"/>
      <c r="P76" s="875"/>
      <c r="Q76" s="877">
        <v>82</v>
      </c>
      <c r="R76" s="878"/>
      <c r="S76" s="878"/>
      <c r="T76" s="878"/>
      <c r="U76" s="834"/>
      <c r="V76" s="879">
        <v>76</v>
      </c>
      <c r="W76" s="878"/>
      <c r="X76" s="878"/>
      <c r="Y76" s="878"/>
      <c r="Z76" s="834"/>
      <c r="AA76" s="879">
        <v>6</v>
      </c>
      <c r="AB76" s="878"/>
      <c r="AC76" s="878"/>
      <c r="AD76" s="878"/>
      <c r="AE76" s="834"/>
      <c r="AF76" s="879">
        <v>6</v>
      </c>
      <c r="AG76" s="878"/>
      <c r="AH76" s="878"/>
      <c r="AI76" s="878"/>
      <c r="AJ76" s="834"/>
      <c r="AK76" s="879" t="s">
        <v>560</v>
      </c>
      <c r="AL76" s="878"/>
      <c r="AM76" s="878"/>
      <c r="AN76" s="878"/>
      <c r="AO76" s="834"/>
      <c r="AP76" s="879" t="s">
        <v>560</v>
      </c>
      <c r="AQ76" s="878"/>
      <c r="AR76" s="878"/>
      <c r="AS76" s="878"/>
      <c r="AT76" s="834"/>
      <c r="AU76" s="879" t="s">
        <v>560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558</v>
      </c>
      <c r="C77" s="874"/>
      <c r="D77" s="874"/>
      <c r="E77" s="874"/>
      <c r="F77" s="874"/>
      <c r="G77" s="874"/>
      <c r="H77" s="874"/>
      <c r="I77" s="874"/>
      <c r="J77" s="874"/>
      <c r="K77" s="874"/>
      <c r="L77" s="874"/>
      <c r="M77" s="874"/>
      <c r="N77" s="874"/>
      <c r="O77" s="874"/>
      <c r="P77" s="875"/>
      <c r="Q77" s="877">
        <v>184</v>
      </c>
      <c r="R77" s="878"/>
      <c r="S77" s="878"/>
      <c r="T77" s="878"/>
      <c r="U77" s="834"/>
      <c r="V77" s="879">
        <v>176</v>
      </c>
      <c r="W77" s="878"/>
      <c r="X77" s="878"/>
      <c r="Y77" s="878"/>
      <c r="Z77" s="834"/>
      <c r="AA77" s="879">
        <v>8</v>
      </c>
      <c r="AB77" s="878"/>
      <c r="AC77" s="878"/>
      <c r="AD77" s="878"/>
      <c r="AE77" s="834"/>
      <c r="AF77" s="879">
        <v>8</v>
      </c>
      <c r="AG77" s="878"/>
      <c r="AH77" s="878"/>
      <c r="AI77" s="878"/>
      <c r="AJ77" s="834"/>
      <c r="AK77" s="879" t="s">
        <v>560</v>
      </c>
      <c r="AL77" s="878"/>
      <c r="AM77" s="878"/>
      <c r="AN77" s="878"/>
      <c r="AO77" s="834"/>
      <c r="AP77" s="879" t="s">
        <v>560</v>
      </c>
      <c r="AQ77" s="878"/>
      <c r="AR77" s="878"/>
      <c r="AS77" s="878"/>
      <c r="AT77" s="834"/>
      <c r="AU77" s="879" t="s">
        <v>560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559</v>
      </c>
      <c r="C78" s="874"/>
      <c r="D78" s="874"/>
      <c r="E78" s="874"/>
      <c r="F78" s="874"/>
      <c r="G78" s="874"/>
      <c r="H78" s="874"/>
      <c r="I78" s="874"/>
      <c r="J78" s="874"/>
      <c r="K78" s="874"/>
      <c r="L78" s="874"/>
      <c r="M78" s="874"/>
      <c r="N78" s="874"/>
      <c r="O78" s="874"/>
      <c r="P78" s="875"/>
      <c r="Q78" s="876">
        <v>188612</v>
      </c>
      <c r="R78" s="830"/>
      <c r="S78" s="830"/>
      <c r="T78" s="830"/>
      <c r="U78" s="830"/>
      <c r="V78" s="830">
        <v>182940</v>
      </c>
      <c r="W78" s="830"/>
      <c r="X78" s="830"/>
      <c r="Y78" s="830"/>
      <c r="Z78" s="830"/>
      <c r="AA78" s="830">
        <v>5672</v>
      </c>
      <c r="AB78" s="830"/>
      <c r="AC78" s="830"/>
      <c r="AD78" s="830"/>
      <c r="AE78" s="830"/>
      <c r="AF78" s="830">
        <v>5672</v>
      </c>
      <c r="AG78" s="830"/>
      <c r="AH78" s="830"/>
      <c r="AI78" s="830"/>
      <c r="AJ78" s="830"/>
      <c r="AK78" s="830">
        <v>2011</v>
      </c>
      <c r="AL78" s="830"/>
      <c r="AM78" s="830"/>
      <c r="AN78" s="830"/>
      <c r="AO78" s="830"/>
      <c r="AP78" s="830" t="s">
        <v>560</v>
      </c>
      <c r="AQ78" s="830"/>
      <c r="AR78" s="830"/>
      <c r="AS78" s="830"/>
      <c r="AT78" s="830"/>
      <c r="AU78" s="830" t="s">
        <v>560</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6195</v>
      </c>
      <c r="AG88" s="844"/>
      <c r="AH88" s="844"/>
      <c r="AI88" s="844"/>
      <c r="AJ88" s="844"/>
      <c r="AK88" s="841"/>
      <c r="AL88" s="841"/>
      <c r="AM88" s="841"/>
      <c r="AN88" s="841"/>
      <c r="AO88" s="841"/>
      <c r="AP88" s="844">
        <v>153</v>
      </c>
      <c r="AQ88" s="844"/>
      <c r="AR88" s="844"/>
      <c r="AS88" s="844"/>
      <c r="AT88" s="844"/>
      <c r="AU88" s="844">
        <v>21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310458</v>
      </c>
      <c r="AB110" s="900"/>
      <c r="AC110" s="900"/>
      <c r="AD110" s="900"/>
      <c r="AE110" s="901"/>
      <c r="AF110" s="902">
        <v>297968</v>
      </c>
      <c r="AG110" s="900"/>
      <c r="AH110" s="900"/>
      <c r="AI110" s="900"/>
      <c r="AJ110" s="901"/>
      <c r="AK110" s="902">
        <v>290911</v>
      </c>
      <c r="AL110" s="900"/>
      <c r="AM110" s="900"/>
      <c r="AN110" s="900"/>
      <c r="AO110" s="901"/>
      <c r="AP110" s="903">
        <v>13</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2020837</v>
      </c>
      <c r="BR110" s="931"/>
      <c r="BS110" s="931"/>
      <c r="BT110" s="931"/>
      <c r="BU110" s="931"/>
      <c r="BV110" s="931">
        <v>1847311</v>
      </c>
      <c r="BW110" s="931"/>
      <c r="BX110" s="931"/>
      <c r="BY110" s="931"/>
      <c r="BZ110" s="931"/>
      <c r="CA110" s="931">
        <v>1683528</v>
      </c>
      <c r="CB110" s="931"/>
      <c r="CC110" s="931"/>
      <c r="CD110" s="931"/>
      <c r="CE110" s="931"/>
      <c r="CF110" s="944">
        <v>75.2</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2116724</v>
      </c>
      <c r="BR112" s="926"/>
      <c r="BS112" s="926"/>
      <c r="BT112" s="926"/>
      <c r="BU112" s="926"/>
      <c r="BV112" s="926">
        <v>2103790</v>
      </c>
      <c r="BW112" s="926"/>
      <c r="BX112" s="926"/>
      <c r="BY112" s="926"/>
      <c r="BZ112" s="926"/>
      <c r="CA112" s="926">
        <v>1918731</v>
      </c>
      <c r="CB112" s="926"/>
      <c r="CC112" s="926"/>
      <c r="CD112" s="926"/>
      <c r="CE112" s="926"/>
      <c r="CF112" s="920">
        <v>85.7</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230994</v>
      </c>
      <c r="AB113" s="938"/>
      <c r="AC113" s="938"/>
      <c r="AD113" s="938"/>
      <c r="AE113" s="939"/>
      <c r="AF113" s="940">
        <v>229023</v>
      </c>
      <c r="AG113" s="938"/>
      <c r="AH113" s="938"/>
      <c r="AI113" s="938"/>
      <c r="AJ113" s="939"/>
      <c r="AK113" s="940">
        <v>200097</v>
      </c>
      <c r="AL113" s="938"/>
      <c r="AM113" s="938"/>
      <c r="AN113" s="938"/>
      <c r="AO113" s="939"/>
      <c r="AP113" s="941">
        <v>8.9</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28420</v>
      </c>
      <c r="BR113" s="926"/>
      <c r="BS113" s="926"/>
      <c r="BT113" s="926"/>
      <c r="BU113" s="926"/>
      <c r="BV113" s="926">
        <v>23980</v>
      </c>
      <c r="BW113" s="926"/>
      <c r="BX113" s="926"/>
      <c r="BY113" s="926"/>
      <c r="BZ113" s="926"/>
      <c r="CA113" s="926">
        <v>21172</v>
      </c>
      <c r="CB113" s="926"/>
      <c r="CC113" s="926"/>
      <c r="CD113" s="926"/>
      <c r="CE113" s="926"/>
      <c r="CF113" s="920">
        <v>0.9</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3413</v>
      </c>
      <c r="AB114" s="959"/>
      <c r="AC114" s="959"/>
      <c r="AD114" s="959"/>
      <c r="AE114" s="960"/>
      <c r="AF114" s="961">
        <v>3356</v>
      </c>
      <c r="AG114" s="959"/>
      <c r="AH114" s="959"/>
      <c r="AI114" s="959"/>
      <c r="AJ114" s="960"/>
      <c r="AK114" s="961">
        <v>3316</v>
      </c>
      <c r="AL114" s="959"/>
      <c r="AM114" s="959"/>
      <c r="AN114" s="959"/>
      <c r="AO114" s="960"/>
      <c r="AP114" s="962">
        <v>0.1</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739179</v>
      </c>
      <c r="BR114" s="926"/>
      <c r="BS114" s="926"/>
      <c r="BT114" s="926"/>
      <c r="BU114" s="926"/>
      <c r="BV114" s="926">
        <v>761390</v>
      </c>
      <c r="BW114" s="926"/>
      <c r="BX114" s="926"/>
      <c r="BY114" s="926"/>
      <c r="BZ114" s="926"/>
      <c r="CA114" s="926">
        <v>690819</v>
      </c>
      <c r="CB114" s="926"/>
      <c r="CC114" s="926"/>
      <c r="CD114" s="926"/>
      <c r="CE114" s="926"/>
      <c r="CF114" s="920">
        <v>30.9</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195</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545060</v>
      </c>
      <c r="AB117" s="979"/>
      <c r="AC117" s="979"/>
      <c r="AD117" s="979"/>
      <c r="AE117" s="980"/>
      <c r="AF117" s="981">
        <v>530347</v>
      </c>
      <c r="AG117" s="979"/>
      <c r="AH117" s="979"/>
      <c r="AI117" s="979"/>
      <c r="AJ117" s="980"/>
      <c r="AK117" s="981">
        <v>494324</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4905160</v>
      </c>
      <c r="BR119" s="1000"/>
      <c r="BS119" s="1000"/>
      <c r="BT119" s="1000"/>
      <c r="BU119" s="1000"/>
      <c r="BV119" s="1000">
        <v>4736471</v>
      </c>
      <c r="BW119" s="1000"/>
      <c r="BX119" s="1000"/>
      <c r="BY119" s="1000"/>
      <c r="BZ119" s="1000"/>
      <c r="CA119" s="1000">
        <v>4314250</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1193179</v>
      </c>
      <c r="BR120" s="931"/>
      <c r="BS120" s="931"/>
      <c r="BT120" s="931"/>
      <c r="BU120" s="931"/>
      <c r="BV120" s="931">
        <v>1421128</v>
      </c>
      <c r="BW120" s="931"/>
      <c r="BX120" s="931"/>
      <c r="BY120" s="931"/>
      <c r="BZ120" s="931"/>
      <c r="CA120" s="931">
        <v>1583459</v>
      </c>
      <c r="CB120" s="931"/>
      <c r="CC120" s="931"/>
      <c r="CD120" s="931"/>
      <c r="CE120" s="931"/>
      <c r="CF120" s="944">
        <v>70.7</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2098868</v>
      </c>
      <c r="DH120" s="931"/>
      <c r="DI120" s="931"/>
      <c r="DJ120" s="931"/>
      <c r="DK120" s="931"/>
      <c r="DL120" s="931">
        <v>2090611</v>
      </c>
      <c r="DM120" s="931"/>
      <c r="DN120" s="931"/>
      <c r="DO120" s="931"/>
      <c r="DP120" s="931"/>
      <c r="DQ120" s="931">
        <v>1909091</v>
      </c>
      <c r="DR120" s="931"/>
      <c r="DS120" s="931"/>
      <c r="DT120" s="931"/>
      <c r="DU120" s="931"/>
      <c r="DV120" s="932">
        <v>85.3</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633</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17856</v>
      </c>
      <c r="DH121" s="926"/>
      <c r="DI121" s="926"/>
      <c r="DJ121" s="926"/>
      <c r="DK121" s="926"/>
      <c r="DL121" s="926">
        <v>13179</v>
      </c>
      <c r="DM121" s="926"/>
      <c r="DN121" s="926"/>
      <c r="DO121" s="926"/>
      <c r="DP121" s="926"/>
      <c r="DQ121" s="926">
        <v>9640</v>
      </c>
      <c r="DR121" s="926"/>
      <c r="DS121" s="926"/>
      <c r="DT121" s="926"/>
      <c r="DU121" s="926"/>
      <c r="DV121" s="927">
        <v>0.4</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3694767</v>
      </c>
      <c r="BR122" s="1000"/>
      <c r="BS122" s="1000"/>
      <c r="BT122" s="1000"/>
      <c r="BU122" s="1000"/>
      <c r="BV122" s="1000">
        <v>3502227</v>
      </c>
      <c r="BW122" s="1000"/>
      <c r="BX122" s="1000"/>
      <c r="BY122" s="1000"/>
      <c r="BZ122" s="1000"/>
      <c r="CA122" s="1000">
        <v>3302724</v>
      </c>
      <c r="CB122" s="1000"/>
      <c r="CC122" s="1000"/>
      <c r="CD122" s="1000"/>
      <c r="CE122" s="1000"/>
      <c r="CF122" s="1017">
        <v>147.5</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195</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4888579</v>
      </c>
      <c r="BR123" s="1064"/>
      <c r="BS123" s="1064"/>
      <c r="BT123" s="1064"/>
      <c r="BU123" s="1064"/>
      <c r="BV123" s="1064">
        <v>4923355</v>
      </c>
      <c r="BW123" s="1064"/>
      <c r="BX123" s="1064"/>
      <c r="BY123" s="1064"/>
      <c r="BZ123" s="1064"/>
      <c r="CA123" s="1064">
        <v>4886183</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0.7</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2584312</v>
      </c>
      <c r="AB129" s="959"/>
      <c r="AC129" s="959"/>
      <c r="AD129" s="959"/>
      <c r="AE129" s="960"/>
      <c r="AF129" s="961">
        <v>2511769</v>
      </c>
      <c r="AG129" s="959"/>
      <c r="AH129" s="959"/>
      <c r="AI129" s="959"/>
      <c r="AJ129" s="960"/>
      <c r="AK129" s="961">
        <v>2549538</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325473</v>
      </c>
      <c r="AB130" s="959"/>
      <c r="AC130" s="959"/>
      <c r="AD130" s="959"/>
      <c r="AE130" s="960"/>
      <c r="AF130" s="961">
        <v>312907</v>
      </c>
      <c r="AG130" s="959"/>
      <c r="AH130" s="959"/>
      <c r="AI130" s="959"/>
      <c r="AJ130" s="960"/>
      <c r="AK130" s="961">
        <v>311154</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9.1999999999999993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2258839</v>
      </c>
      <c r="AB131" s="986"/>
      <c r="AC131" s="986"/>
      <c r="AD131" s="986"/>
      <c r="AE131" s="987"/>
      <c r="AF131" s="985">
        <v>2198862</v>
      </c>
      <c r="AG131" s="986"/>
      <c r="AH131" s="986"/>
      <c r="AI131" s="986"/>
      <c r="AJ131" s="987"/>
      <c r="AK131" s="985">
        <v>2238384</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9.7212328990000003</v>
      </c>
      <c r="AB132" s="1097"/>
      <c r="AC132" s="1097"/>
      <c r="AD132" s="1097"/>
      <c r="AE132" s="1098"/>
      <c r="AF132" s="1099">
        <v>9.8887515449999999</v>
      </c>
      <c r="AG132" s="1097"/>
      <c r="AH132" s="1097"/>
      <c r="AI132" s="1097"/>
      <c r="AJ132" s="1098"/>
      <c r="AK132" s="1099">
        <v>8.1831356910000004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10.4</v>
      </c>
      <c r="AB133" s="1080"/>
      <c r="AC133" s="1080"/>
      <c r="AD133" s="1080"/>
      <c r="AE133" s="1081"/>
      <c r="AF133" s="1079">
        <v>10.3</v>
      </c>
      <c r="AG133" s="1080"/>
      <c r="AH133" s="1080"/>
      <c r="AI133" s="1080"/>
      <c r="AJ133" s="1081"/>
      <c r="AK133" s="1079">
        <v>9.1999999999999993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RXOuZII9ObWgHb7hRnFne3Xya41+U3iXXxnyKGk2ruLoZJoC9YG4I88WauA2pJRFccjvKp1FwtXXsQSJKTodA==" saltValue="46uEFQmj352aUZsmjEZO3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pKw6HdoUtsSW1RlS/RX0+7rMPLars/UhrphnJG16xOtTgJxmRcAxxfnvgzpy7ksCoX0Lj681KWxXlL+i8xAQg==" saltValue="nsnwc8zGeiqejrkZjnMm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zO60IkNeYhKrlrH8NeOZrJqccezGjlrU7tQuvZ40ETpAJ+znUxLFxICdZeLl7JO1bkikYmqmaTncM3n1Jj6AA==" saltValue="lZxJGtPp+qEoZFtO4Ikq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957455</v>
      </c>
      <c r="AP9" s="281">
        <v>147052</v>
      </c>
      <c r="AQ9" s="282">
        <v>143042</v>
      </c>
      <c r="AR9" s="283">
        <v>2.8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48589</v>
      </c>
      <c r="AP10" s="284">
        <v>7463</v>
      </c>
      <c r="AQ10" s="285">
        <v>17233</v>
      </c>
      <c r="AR10" s="286">
        <v>-56.7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1297</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37118</v>
      </c>
      <c r="AP13" s="284">
        <v>5701</v>
      </c>
      <c r="AQ13" s="285">
        <v>5542</v>
      </c>
      <c r="AR13" s="286">
        <v>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1143</v>
      </c>
      <c r="AP14" s="284">
        <v>176</v>
      </c>
      <c r="AQ14" s="285">
        <v>2886</v>
      </c>
      <c r="AR14" s="286">
        <v>-93.9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-65572</v>
      </c>
      <c r="AP15" s="284">
        <v>-10071</v>
      </c>
      <c r="AQ15" s="285">
        <v>-8856</v>
      </c>
      <c r="AR15" s="286">
        <v>13.7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978733</v>
      </c>
      <c r="AP16" s="284">
        <v>150320</v>
      </c>
      <c r="AQ16" s="285">
        <v>161143</v>
      </c>
      <c r="AR16" s="286">
        <v>-6.7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14.59</v>
      </c>
      <c r="AP21" s="298">
        <v>14.02</v>
      </c>
      <c r="AQ21" s="299">
        <v>0.56999999999999995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98.4</v>
      </c>
      <c r="AP22" s="303">
        <v>96.2</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290911</v>
      </c>
      <c r="AP32" s="312">
        <v>44680</v>
      </c>
      <c r="AQ32" s="313">
        <v>81691</v>
      </c>
      <c r="AR32" s="314">
        <v>-45.3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200097</v>
      </c>
      <c r="AP35" s="312">
        <v>30732</v>
      </c>
      <c r="AQ35" s="313">
        <v>27672</v>
      </c>
      <c r="AR35" s="314">
        <v>11.1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3316</v>
      </c>
      <c r="AP36" s="312">
        <v>509</v>
      </c>
      <c r="AQ36" s="313">
        <v>4845</v>
      </c>
      <c r="AR36" s="314">
        <v>-89.5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448</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t="s">
        <v>487</v>
      </c>
      <c r="AP39" s="312" t="s">
        <v>487</v>
      </c>
      <c r="AQ39" s="313">
        <v>-1961</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-311154</v>
      </c>
      <c r="AP40" s="312">
        <v>-47789</v>
      </c>
      <c r="AQ40" s="313">
        <v>-75713</v>
      </c>
      <c r="AR40" s="314">
        <v>-36.9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183170</v>
      </c>
      <c r="AP41" s="312">
        <v>28132</v>
      </c>
      <c r="AQ41" s="313">
        <v>36985</v>
      </c>
      <c r="AR41" s="314">
        <v>-23.9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295588</v>
      </c>
      <c r="AN51" s="334">
        <v>42820</v>
      </c>
      <c r="AO51" s="335">
        <v>11.5</v>
      </c>
      <c r="AP51" s="336">
        <v>126262</v>
      </c>
      <c r="AQ51" s="337">
        <v>10</v>
      </c>
      <c r="AR51" s="338">
        <v>1.5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175689</v>
      </c>
      <c r="AN52" s="342">
        <v>25451</v>
      </c>
      <c r="AO52" s="343">
        <v>26.1</v>
      </c>
      <c r="AP52" s="344">
        <v>56769</v>
      </c>
      <c r="AQ52" s="345">
        <v>2.1</v>
      </c>
      <c r="AR52" s="346">
        <v>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393067</v>
      </c>
      <c r="AN53" s="334">
        <v>57906</v>
      </c>
      <c r="AO53" s="335">
        <v>35.200000000000003</v>
      </c>
      <c r="AP53" s="336">
        <v>126525</v>
      </c>
      <c r="AQ53" s="337">
        <v>0.2</v>
      </c>
      <c r="AR53" s="338">
        <v>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198804</v>
      </c>
      <c r="AN54" s="342">
        <v>29288</v>
      </c>
      <c r="AO54" s="343">
        <v>15.1</v>
      </c>
      <c r="AP54" s="344">
        <v>67052</v>
      </c>
      <c r="AQ54" s="345">
        <v>18.100000000000001</v>
      </c>
      <c r="AR54" s="346">
        <v>-3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202873</v>
      </c>
      <c r="AN55" s="334">
        <v>30366</v>
      </c>
      <c r="AO55" s="335">
        <v>-47.6</v>
      </c>
      <c r="AP55" s="336">
        <v>122054</v>
      </c>
      <c r="AQ55" s="337">
        <v>-3.5</v>
      </c>
      <c r="AR55" s="338">
        <v>-44.1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145524</v>
      </c>
      <c r="AN56" s="342">
        <v>21782</v>
      </c>
      <c r="AO56" s="343">
        <v>-25.6</v>
      </c>
      <c r="AP56" s="344">
        <v>68298</v>
      </c>
      <c r="AQ56" s="345">
        <v>1.9</v>
      </c>
      <c r="AR56" s="346">
        <v>-27.5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206844</v>
      </c>
      <c r="AN57" s="334">
        <v>31364</v>
      </c>
      <c r="AO57" s="335">
        <v>3.3</v>
      </c>
      <c r="AP57" s="336">
        <v>111644</v>
      </c>
      <c r="AQ57" s="337">
        <v>-8.5</v>
      </c>
      <c r="AR57" s="338">
        <v>11.8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151416</v>
      </c>
      <c r="AN58" s="342">
        <v>22959</v>
      </c>
      <c r="AO58" s="343">
        <v>5.4</v>
      </c>
      <c r="AP58" s="344">
        <v>66606</v>
      </c>
      <c r="AQ58" s="345">
        <v>-2.5</v>
      </c>
      <c r="AR58" s="346">
        <v>7.9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189412</v>
      </c>
      <c r="AN59" s="334">
        <v>29091</v>
      </c>
      <c r="AO59" s="335">
        <v>-7.2</v>
      </c>
      <c r="AP59" s="336">
        <v>127917</v>
      </c>
      <c r="AQ59" s="337">
        <v>14.6</v>
      </c>
      <c r="AR59" s="338">
        <v>-21.8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156352</v>
      </c>
      <c r="AN60" s="342">
        <v>24014</v>
      </c>
      <c r="AO60" s="343">
        <v>4.5999999999999996</v>
      </c>
      <c r="AP60" s="344">
        <v>69746</v>
      </c>
      <c r="AQ60" s="345">
        <v>4.7</v>
      </c>
      <c r="AR60" s="346">
        <v>-0.1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257557</v>
      </c>
      <c r="AN61" s="349">
        <v>38309</v>
      </c>
      <c r="AO61" s="350">
        <v>-1</v>
      </c>
      <c r="AP61" s="351">
        <v>122880</v>
      </c>
      <c r="AQ61" s="352">
        <v>2.6</v>
      </c>
      <c r="AR61" s="338">
        <v>-3.6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165557</v>
      </c>
      <c r="AN62" s="342">
        <v>24699</v>
      </c>
      <c r="AO62" s="343">
        <v>5.0999999999999996</v>
      </c>
      <c r="AP62" s="344">
        <v>65694</v>
      </c>
      <c r="AQ62" s="345">
        <v>4.9000000000000004</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rsEjimSWDIaa92pFRDnbYrBfZF4MNZwjstAljUyXM+asZDcE2cqTa1KC0iHq5royChzu3wqgYmap/vCK2ZejA==" saltValue="tCWf10NJS5HE1bPoGRh9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CtgigNGWs/q/sA3C9XGgyzVOKXU2CxWiM15FH+TYMdUvYoEONdmaDSFNaMqnDwyTgsSZiPVfELamjAUghYanOA==" saltValue="7MZrvO4WkXC/aXAkWfWc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jQqD7tUFh4VQ9yyU5ckvWKVYOseW+31Z1/QCTA5+uMkNmVqkx1p4dzlRCGSEZ0qf2xoWDf80jjmMoZ2REOZCHw==" saltValue="0V+swSQwH/5PHFbNwtH0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17.13</v>
      </c>
      <c r="G47" s="12">
        <v>12.71</v>
      </c>
      <c r="H47" s="12">
        <v>19.71</v>
      </c>
      <c r="I47" s="12">
        <v>24.26</v>
      </c>
      <c r="J47" s="13">
        <v>30.29</v>
      </c>
    </row>
    <row r="48" spans="2:10" ht="57.75" customHeight="1" x14ac:dyDescent="0.15">
      <c r="B48" s="14"/>
      <c r="C48" s="1141" t="s">
        <v>4</v>
      </c>
      <c r="D48" s="1141"/>
      <c r="E48" s="1142"/>
      <c r="F48" s="15">
        <v>5.24</v>
      </c>
      <c r="G48" s="16">
        <v>5.38</v>
      </c>
      <c r="H48" s="16">
        <v>5.08</v>
      </c>
      <c r="I48" s="16">
        <v>5.79</v>
      </c>
      <c r="J48" s="17">
        <v>6.43</v>
      </c>
    </row>
    <row r="49" spans="2:10" ht="57.75" customHeight="1" thickBot="1" x14ac:dyDescent="0.2">
      <c r="B49" s="18"/>
      <c r="C49" s="1143" t="s">
        <v>5</v>
      </c>
      <c r="D49" s="1143"/>
      <c r="E49" s="1144"/>
      <c r="F49" s="19" t="s">
        <v>531</v>
      </c>
      <c r="G49" s="20" t="s">
        <v>532</v>
      </c>
      <c r="H49" s="20">
        <v>7.69</v>
      </c>
      <c r="I49" s="20">
        <v>4.87</v>
      </c>
      <c r="J49" s="21">
        <v>7.12</v>
      </c>
    </row>
    <row r="50" spans="2:10" x14ac:dyDescent="0.15"/>
  </sheetData>
  <sheetProtection algorithmName="SHA-512" hashValue="YK5G35CyZ4pKxzwlWqSEUxk/UjDrhOSNuy6jZB03bjW7MAk8g0gmMjRhM5Soe83DarFicsksMbYOTiAJSsb3Fg==" saltValue="tJ0KZD6ajbDf0FpNHq8Z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15.48</v>
      </c>
      <c r="G34" s="33">
        <v>15.33</v>
      </c>
      <c r="H34" s="33">
        <v>14.8</v>
      </c>
      <c r="I34" s="33">
        <v>14.51</v>
      </c>
      <c r="J34" s="34">
        <v>14.22</v>
      </c>
      <c r="K34" s="22"/>
      <c r="L34" s="22"/>
      <c r="M34" s="22"/>
      <c r="N34" s="22"/>
      <c r="O34" s="22"/>
      <c r="P34" s="22"/>
    </row>
    <row r="35" spans="1:16" ht="39" customHeight="1" x14ac:dyDescent="0.15">
      <c r="A35" s="22"/>
      <c r="B35" s="35"/>
      <c r="C35" s="1145" t="s">
        <v>534</v>
      </c>
      <c r="D35" s="1146"/>
      <c r="E35" s="1147"/>
      <c r="F35" s="36">
        <v>5.22</v>
      </c>
      <c r="G35" s="37">
        <v>5.15</v>
      </c>
      <c r="H35" s="37">
        <v>5.07</v>
      </c>
      <c r="I35" s="37">
        <v>5.78</v>
      </c>
      <c r="J35" s="38">
        <v>6.39</v>
      </c>
      <c r="K35" s="22"/>
      <c r="L35" s="22"/>
      <c r="M35" s="22"/>
      <c r="N35" s="22"/>
      <c r="O35" s="22"/>
      <c r="P35" s="22"/>
    </row>
    <row r="36" spans="1:16" ht="39" customHeight="1" x14ac:dyDescent="0.15">
      <c r="A36" s="22"/>
      <c r="B36" s="35"/>
      <c r="C36" s="1145" t="s">
        <v>535</v>
      </c>
      <c r="D36" s="1146"/>
      <c r="E36" s="1147"/>
      <c r="F36" s="36" t="s">
        <v>536</v>
      </c>
      <c r="G36" s="37">
        <v>1.43</v>
      </c>
      <c r="H36" s="37">
        <v>2.4</v>
      </c>
      <c r="I36" s="37">
        <v>2.61</v>
      </c>
      <c r="J36" s="38">
        <v>2.98</v>
      </c>
      <c r="K36" s="22"/>
      <c r="L36" s="22"/>
      <c r="M36" s="22"/>
      <c r="N36" s="22"/>
      <c r="O36" s="22"/>
      <c r="P36" s="22"/>
    </row>
    <row r="37" spans="1:16" ht="39" customHeight="1" x14ac:dyDescent="0.15">
      <c r="A37" s="22"/>
      <c r="B37" s="35"/>
      <c r="C37" s="1145" t="s">
        <v>537</v>
      </c>
      <c r="D37" s="1146"/>
      <c r="E37" s="1147"/>
      <c r="F37" s="36">
        <v>0.53</v>
      </c>
      <c r="G37" s="37">
        <v>2.3199999999999998</v>
      </c>
      <c r="H37" s="37">
        <v>3.11</v>
      </c>
      <c r="I37" s="37">
        <v>2.3199999999999998</v>
      </c>
      <c r="J37" s="38">
        <v>1.1000000000000001</v>
      </c>
      <c r="K37" s="22"/>
      <c r="L37" s="22"/>
      <c r="M37" s="22"/>
      <c r="N37" s="22"/>
      <c r="O37" s="22"/>
      <c r="P37" s="22"/>
    </row>
    <row r="38" spans="1:16" ht="39" customHeight="1" x14ac:dyDescent="0.15">
      <c r="A38" s="22"/>
      <c r="B38" s="35"/>
      <c r="C38" s="1145" t="s">
        <v>538</v>
      </c>
      <c r="D38" s="1146"/>
      <c r="E38" s="1147"/>
      <c r="F38" s="36">
        <v>0.04</v>
      </c>
      <c r="G38" s="37">
        <v>0</v>
      </c>
      <c r="H38" s="37">
        <v>0.04</v>
      </c>
      <c r="I38" s="37">
        <v>0.02</v>
      </c>
      <c r="J38" s="38">
        <v>0.26</v>
      </c>
      <c r="K38" s="22"/>
      <c r="L38" s="22"/>
      <c r="M38" s="22"/>
      <c r="N38" s="22"/>
      <c r="O38" s="22"/>
      <c r="P38" s="22"/>
    </row>
    <row r="39" spans="1:16" ht="39" customHeight="1" x14ac:dyDescent="0.15">
      <c r="A39" s="22"/>
      <c r="B39" s="35"/>
      <c r="C39" s="1145" t="s">
        <v>539</v>
      </c>
      <c r="D39" s="1146"/>
      <c r="E39" s="1147"/>
      <c r="F39" s="36">
        <v>5.34</v>
      </c>
      <c r="G39" s="37">
        <v>2.5299999999999998</v>
      </c>
      <c r="H39" s="37">
        <v>1.79</v>
      </c>
      <c r="I39" s="37">
        <v>1.04</v>
      </c>
      <c r="J39" s="38">
        <v>0.03</v>
      </c>
      <c r="K39" s="22"/>
      <c r="L39" s="22"/>
      <c r="M39" s="22"/>
      <c r="N39" s="22"/>
      <c r="O39" s="22"/>
      <c r="P39" s="22"/>
    </row>
    <row r="40" spans="1:16" ht="39" customHeight="1" x14ac:dyDescent="0.15">
      <c r="A40" s="22"/>
      <c r="B40" s="35"/>
      <c r="C40" s="1145" t="s">
        <v>540</v>
      </c>
      <c r="D40" s="1146"/>
      <c r="E40" s="1147"/>
      <c r="F40" s="36">
        <v>0.01</v>
      </c>
      <c r="G40" s="37">
        <v>0.22</v>
      </c>
      <c r="H40" s="37">
        <v>0</v>
      </c>
      <c r="I40" s="37">
        <v>0</v>
      </c>
      <c r="J40" s="38">
        <v>0.03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v>0</v>
      </c>
      <c r="G43" s="42">
        <v>0</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bknIHhDB7FV+HM3xuwaqhYGeCsHy6r5VTI+xY6oKQvbUkmYIlRaZJzhVRxUkbkujw6ubgXS3ySFu4Tq1meGDw==" saltValue="d46OxmTzGpd2oavdWv+r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381</v>
      </c>
      <c r="L45" s="60">
        <v>345</v>
      </c>
      <c r="M45" s="60">
        <v>310</v>
      </c>
      <c r="N45" s="60">
        <v>298</v>
      </c>
      <c r="O45" s="61">
        <v>291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168</v>
      </c>
      <c r="L48" s="64">
        <v>236</v>
      </c>
      <c r="M48" s="64">
        <v>231</v>
      </c>
      <c r="N48" s="64">
        <v>229</v>
      </c>
      <c r="O48" s="65">
        <v>200</v>
      </c>
      <c r="P48" s="48"/>
      <c r="Q48" s="48"/>
      <c r="R48" s="48"/>
      <c r="S48" s="48"/>
      <c r="T48" s="48"/>
      <c r="U48" s="48"/>
    </row>
    <row r="49" spans="1:21" ht="30.75" customHeight="1" x14ac:dyDescent="0.15">
      <c r="A49" s="48"/>
      <c r="B49" s="1155"/>
      <c r="C49" s="1156"/>
      <c r="D49" s="62"/>
      <c r="E49" s="1161" t="s">
        <v>14</v>
      </c>
      <c r="F49" s="1161"/>
      <c r="G49" s="1161"/>
      <c r="H49" s="1161"/>
      <c r="I49" s="1161"/>
      <c r="J49" s="1162"/>
      <c r="K49" s="63">
        <v>3</v>
      </c>
      <c r="L49" s="64">
        <v>3</v>
      </c>
      <c r="M49" s="64">
        <v>3</v>
      </c>
      <c r="N49" s="64">
        <v>3</v>
      </c>
      <c r="O49" s="65">
        <v>3</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v>0</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360</v>
      </c>
      <c r="L52" s="64">
        <v>342</v>
      </c>
      <c r="M52" s="64">
        <v>325</v>
      </c>
      <c r="N52" s="64">
        <v>313</v>
      </c>
      <c r="O52" s="65">
        <v>311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193</v>
      </c>
      <c r="L53" s="69">
        <v>243</v>
      </c>
      <c r="M53" s="69">
        <v>219</v>
      </c>
      <c r="N53" s="69">
        <v>217</v>
      </c>
      <c r="O53" s="70">
        <v>183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566</v>
      </c>
      <c r="L58" s="84" t="s">
        <v>566</v>
      </c>
      <c r="M58" s="84" t="s">
        <v>566</v>
      </c>
      <c r="N58" s="84" t="s">
        <v>566</v>
      </c>
      <c r="O58" s="85" t="s">
        <v>566</v>
      </c>
    </row>
    <row r="59" spans="1:21" ht="31.5" customHeight="1" x14ac:dyDescent="0.15">
      <c r="B59" s="1171"/>
      <c r="C59" s="1172"/>
      <c r="D59" s="1178" t="s">
        <v>26</v>
      </c>
      <c r="E59" s="1179"/>
      <c r="F59" s="1179"/>
      <c r="G59" s="1179"/>
      <c r="H59" s="1179"/>
      <c r="I59" s="1179"/>
      <c r="J59" s="1180"/>
      <c r="K59" s="86" t="s">
        <v>566</v>
      </c>
      <c r="L59" s="87" t="s">
        <v>566</v>
      </c>
      <c r="M59" s="87" t="s">
        <v>566</v>
      </c>
      <c r="N59" s="87" t="s">
        <v>566</v>
      </c>
      <c r="O59" s="88" t="s">
        <v>566</v>
      </c>
    </row>
    <row r="60" spans="1:21" ht="31.5" customHeight="1" thickBot="1" x14ac:dyDescent="0.2">
      <c r="B60" s="1173"/>
      <c r="C60" s="1174"/>
      <c r="D60" s="1181" t="s">
        <v>27</v>
      </c>
      <c r="E60" s="1182"/>
      <c r="F60" s="1182"/>
      <c r="G60" s="1182"/>
      <c r="H60" s="1182"/>
      <c r="I60" s="1182"/>
      <c r="J60" s="1183"/>
      <c r="K60" s="89" t="s">
        <v>566</v>
      </c>
      <c r="L60" s="90" t="s">
        <v>566</v>
      </c>
      <c r="M60" s="90" t="s">
        <v>566</v>
      </c>
      <c r="N60" s="90" t="s">
        <v>566</v>
      </c>
      <c r="O60" s="91" t="s">
        <v>566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Ntben9ju4To3qBasIe48DMDUwhl7MkUhVQvkewIxOGfZdfJZblsOT9qqpnHtnfQZB8w2RcBOVP+sRU1sSJXww==" saltValue="HF+K2F7TJpptb5aP5k1jS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2294</v>
      </c>
      <c r="J41" s="356">
        <v>2217</v>
      </c>
      <c r="K41" s="356">
        <v>2021</v>
      </c>
      <c r="L41" s="356">
        <v>1847</v>
      </c>
      <c r="M41" s="357">
        <v>1684</v>
      </c>
    </row>
    <row r="42" spans="2:13" ht="27.75" customHeight="1" x14ac:dyDescent="0.15">
      <c r="B42" s="1186"/>
      <c r="C42" s="1187"/>
      <c r="D42" s="106"/>
      <c r="E42" s="1192" t="s">
        <v>32</v>
      </c>
      <c r="F42" s="1192"/>
      <c r="G42" s="1192"/>
      <c r="H42" s="1193"/>
      <c r="I42" s="358">
        <v>2</v>
      </c>
      <c r="J42" s="359">
        <v>0</v>
      </c>
      <c r="K42" s="359" t="s">
        <v>487</v>
      </c>
      <c r="L42" s="359" t="s">
        <v>487</v>
      </c>
      <c r="M42" s="360" t="s">
        <v>487</v>
      </c>
    </row>
    <row r="43" spans="2:13" ht="27.75" customHeight="1" x14ac:dyDescent="0.15">
      <c r="B43" s="1186"/>
      <c r="C43" s="1187"/>
      <c r="D43" s="106"/>
      <c r="E43" s="1192" t="s">
        <v>33</v>
      </c>
      <c r="F43" s="1192"/>
      <c r="G43" s="1192"/>
      <c r="H43" s="1193"/>
      <c r="I43" s="358">
        <v>2039</v>
      </c>
      <c r="J43" s="359">
        <v>2101</v>
      </c>
      <c r="K43" s="359">
        <v>2117</v>
      </c>
      <c r="L43" s="359">
        <v>2104</v>
      </c>
      <c r="M43" s="360">
        <v>1919</v>
      </c>
    </row>
    <row r="44" spans="2:13" ht="27.75" customHeight="1" x14ac:dyDescent="0.15">
      <c r="B44" s="1186"/>
      <c r="C44" s="1187"/>
      <c r="D44" s="106"/>
      <c r="E44" s="1192" t="s">
        <v>34</v>
      </c>
      <c r="F44" s="1192"/>
      <c r="G44" s="1192"/>
      <c r="H44" s="1193"/>
      <c r="I44" s="358">
        <v>32</v>
      </c>
      <c r="J44" s="359">
        <v>32</v>
      </c>
      <c r="K44" s="359">
        <v>28</v>
      </c>
      <c r="L44" s="359">
        <v>24</v>
      </c>
      <c r="M44" s="360">
        <v>21</v>
      </c>
    </row>
    <row r="45" spans="2:13" ht="27.75" customHeight="1" x14ac:dyDescent="0.15">
      <c r="B45" s="1186"/>
      <c r="C45" s="1187"/>
      <c r="D45" s="106"/>
      <c r="E45" s="1192" t="s">
        <v>35</v>
      </c>
      <c r="F45" s="1192"/>
      <c r="G45" s="1192"/>
      <c r="H45" s="1193"/>
      <c r="I45" s="358">
        <v>811</v>
      </c>
      <c r="J45" s="359">
        <v>762</v>
      </c>
      <c r="K45" s="359">
        <v>739</v>
      </c>
      <c r="L45" s="359">
        <v>761</v>
      </c>
      <c r="M45" s="360">
        <v>691</v>
      </c>
    </row>
    <row r="46" spans="2:13" ht="27.75" customHeight="1" x14ac:dyDescent="0.15">
      <c r="B46" s="1186"/>
      <c r="C46" s="1187"/>
      <c r="D46" s="107"/>
      <c r="E46" s="1192" t="s">
        <v>36</v>
      </c>
      <c r="F46" s="1192"/>
      <c r="G46" s="1192"/>
      <c r="H46" s="1193"/>
      <c r="I46" s="358">
        <v>1</v>
      </c>
      <c r="J46" s="359">
        <v>1</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1014</v>
      </c>
      <c r="J50" s="359">
        <v>1002</v>
      </c>
      <c r="K50" s="359">
        <v>1193</v>
      </c>
      <c r="L50" s="359">
        <v>1421</v>
      </c>
      <c r="M50" s="360">
        <v>1583</v>
      </c>
    </row>
    <row r="51" spans="2:13" ht="27.75" customHeight="1" x14ac:dyDescent="0.15">
      <c r="B51" s="1186"/>
      <c r="C51" s="1187"/>
      <c r="D51" s="106"/>
      <c r="E51" s="1192" t="s">
        <v>42</v>
      </c>
      <c r="F51" s="1192"/>
      <c r="G51" s="1192"/>
      <c r="H51" s="1193"/>
      <c r="I51" s="358">
        <v>3</v>
      </c>
      <c r="J51" s="359">
        <v>2</v>
      </c>
      <c r="K51" s="359">
        <v>1</v>
      </c>
      <c r="L51" s="359" t="s">
        <v>487</v>
      </c>
      <c r="M51" s="360" t="s">
        <v>487</v>
      </c>
    </row>
    <row r="52" spans="2:13" ht="27.75" customHeight="1" x14ac:dyDescent="0.15">
      <c r="B52" s="1188"/>
      <c r="C52" s="1189"/>
      <c r="D52" s="106"/>
      <c r="E52" s="1192" t="s">
        <v>43</v>
      </c>
      <c r="F52" s="1192"/>
      <c r="G52" s="1192"/>
      <c r="H52" s="1193"/>
      <c r="I52" s="358">
        <v>4086</v>
      </c>
      <c r="J52" s="359">
        <v>3891</v>
      </c>
      <c r="K52" s="359">
        <v>3695</v>
      </c>
      <c r="L52" s="359">
        <v>3502</v>
      </c>
      <c r="M52" s="360">
        <v>3303</v>
      </c>
    </row>
    <row r="53" spans="2:13" ht="27.75" customHeight="1" thickBot="1" x14ac:dyDescent="0.2">
      <c r="B53" s="1199" t="s">
        <v>19</v>
      </c>
      <c r="C53" s="1200"/>
      <c r="D53" s="110"/>
      <c r="E53" s="1201" t="s">
        <v>44</v>
      </c>
      <c r="F53" s="1201"/>
      <c r="G53" s="1201"/>
      <c r="H53" s="1202"/>
      <c r="I53" s="361">
        <v>74</v>
      </c>
      <c r="J53" s="362">
        <v>218</v>
      </c>
      <c r="K53" s="362">
        <v>17</v>
      </c>
      <c r="L53" s="362">
        <v>-187</v>
      </c>
      <c r="M53" s="363">
        <v>-572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0b9YIlRWVCHyI6jlLa2CPOHFSxknvB7uQdnfhrNSQJIJMBpkzZtMW6S16oKHgUQHZfM1GDy/gQCShnfJvquXw==" saltValue="rGDOVbCKdRmQUTIwRTsA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509</v>
      </c>
      <c r="G55" s="122">
        <v>609</v>
      </c>
      <c r="H55" s="123">
        <v>772</v>
      </c>
    </row>
    <row r="56" spans="2:8" ht="52.5" customHeight="1" x14ac:dyDescent="0.15">
      <c r="B56" s="124"/>
      <c r="C56" s="1213" t="s">
        <v>47</v>
      </c>
      <c r="D56" s="1213"/>
      <c r="E56" s="1214"/>
      <c r="F56" s="125">
        <v>45</v>
      </c>
      <c r="G56" s="125">
        <v>115</v>
      </c>
      <c r="H56" s="126">
        <v>126</v>
      </c>
    </row>
    <row r="57" spans="2:8" ht="53.25" customHeight="1" x14ac:dyDescent="0.15">
      <c r="B57" s="124"/>
      <c r="C57" s="1215" t="s">
        <v>48</v>
      </c>
      <c r="D57" s="1215"/>
      <c r="E57" s="1216"/>
      <c r="F57" s="127">
        <v>437</v>
      </c>
      <c r="G57" s="127">
        <v>474</v>
      </c>
      <c r="H57" s="128">
        <v>456</v>
      </c>
    </row>
    <row r="58" spans="2:8" ht="45.75" customHeight="1" x14ac:dyDescent="0.15">
      <c r="B58" s="129"/>
      <c r="C58" s="1203" t="s">
        <v>561</v>
      </c>
      <c r="D58" s="1204"/>
      <c r="E58" s="1205"/>
      <c r="F58" s="130">
        <v>201</v>
      </c>
      <c r="G58" s="130">
        <v>239</v>
      </c>
      <c r="H58" s="131">
        <v>220</v>
      </c>
    </row>
    <row r="59" spans="2:8" ht="45.75" customHeight="1" x14ac:dyDescent="0.15">
      <c r="B59" s="129"/>
      <c r="C59" s="1203" t="s">
        <v>562</v>
      </c>
      <c r="D59" s="1204"/>
      <c r="E59" s="1205"/>
      <c r="F59" s="130">
        <v>123</v>
      </c>
      <c r="G59" s="130">
        <v>123</v>
      </c>
      <c r="H59" s="131">
        <v>123</v>
      </c>
    </row>
    <row r="60" spans="2:8" ht="45.75" customHeight="1" x14ac:dyDescent="0.15">
      <c r="B60" s="129"/>
      <c r="C60" s="1203" t="s">
        <v>563</v>
      </c>
      <c r="D60" s="1204"/>
      <c r="E60" s="1205"/>
      <c r="F60" s="130">
        <v>81</v>
      </c>
      <c r="G60" s="130">
        <v>81</v>
      </c>
      <c r="H60" s="131">
        <v>81</v>
      </c>
    </row>
    <row r="61" spans="2:8" ht="45.75" customHeight="1" x14ac:dyDescent="0.15">
      <c r="B61" s="129"/>
      <c r="C61" s="1203" t="s">
        <v>564</v>
      </c>
      <c r="D61" s="1204"/>
      <c r="E61" s="1205"/>
      <c r="F61" s="130">
        <v>14</v>
      </c>
      <c r="G61" s="130">
        <v>14</v>
      </c>
      <c r="H61" s="131">
        <v>14</v>
      </c>
    </row>
    <row r="62" spans="2:8" ht="45.75" customHeight="1" thickBot="1" x14ac:dyDescent="0.2">
      <c r="B62" s="132"/>
      <c r="C62" s="1206" t="s">
        <v>565</v>
      </c>
      <c r="D62" s="1207"/>
      <c r="E62" s="1208"/>
      <c r="F62" s="133">
        <v>12</v>
      </c>
      <c r="G62" s="130">
        <v>12</v>
      </c>
      <c r="H62" s="134">
        <v>12</v>
      </c>
    </row>
    <row r="63" spans="2:8" ht="52.5" customHeight="1" thickBot="1" x14ac:dyDescent="0.2">
      <c r="B63" s="135"/>
      <c r="C63" s="1209" t="s">
        <v>49</v>
      </c>
      <c r="D63" s="1209"/>
      <c r="E63" s="1210"/>
      <c r="F63" s="136">
        <v>991</v>
      </c>
      <c r="G63" s="136">
        <v>1198</v>
      </c>
      <c r="H63" s="137">
        <v>1354</v>
      </c>
    </row>
    <row r="64" spans="2:8" x14ac:dyDescent="0.15"/>
  </sheetData>
  <sheetProtection algorithmName="SHA-512" hashValue="nvSfGLqVlFN1bxfebYGsOAkJCck1M/hymjppcjwbiOEUk7xZLS9Hnoyl9kn0EJi+cx8H2o2e8I1jAFdChSQScw==" saltValue="Q8DjktofNo+HHK65l33g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42820</v>
      </c>
      <c r="E3" s="156"/>
      <c r="F3" s="157">
        <v>126262</v>
      </c>
      <c r="G3" s="158"/>
      <c r="H3" s="159"/>
    </row>
    <row r="4" spans="1:8" x14ac:dyDescent="0.15">
      <c r="A4" s="160"/>
      <c r="B4" s="161"/>
      <c r="C4" s="162"/>
      <c r="D4" s="163">
        <v>25451</v>
      </c>
      <c r="E4" s="164"/>
      <c r="F4" s="165">
        <v>56769</v>
      </c>
      <c r="G4" s="166"/>
      <c r="H4" s="167"/>
    </row>
    <row r="5" spans="1:8" x14ac:dyDescent="0.15">
      <c r="A5" s="148" t="s">
        <v>520</v>
      </c>
      <c r="B5" s="153"/>
      <c r="C5" s="154"/>
      <c r="D5" s="155">
        <v>57906</v>
      </c>
      <c r="E5" s="156"/>
      <c r="F5" s="157">
        <v>126525</v>
      </c>
      <c r="G5" s="158"/>
      <c r="H5" s="159"/>
    </row>
    <row r="6" spans="1:8" x14ac:dyDescent="0.15">
      <c r="A6" s="160"/>
      <c r="B6" s="161"/>
      <c r="C6" s="162"/>
      <c r="D6" s="163">
        <v>29288</v>
      </c>
      <c r="E6" s="164"/>
      <c r="F6" s="165">
        <v>67052</v>
      </c>
      <c r="G6" s="166"/>
      <c r="H6" s="167"/>
    </row>
    <row r="7" spans="1:8" x14ac:dyDescent="0.15">
      <c r="A7" s="148" t="s">
        <v>521</v>
      </c>
      <c r="B7" s="153"/>
      <c r="C7" s="154"/>
      <c r="D7" s="155">
        <v>30366</v>
      </c>
      <c r="E7" s="156"/>
      <c r="F7" s="157">
        <v>122054</v>
      </c>
      <c r="G7" s="158"/>
      <c r="H7" s="159"/>
    </row>
    <row r="8" spans="1:8" x14ac:dyDescent="0.15">
      <c r="A8" s="160"/>
      <c r="B8" s="161"/>
      <c r="C8" s="162"/>
      <c r="D8" s="163">
        <v>21782</v>
      </c>
      <c r="E8" s="164"/>
      <c r="F8" s="165">
        <v>68298</v>
      </c>
      <c r="G8" s="166"/>
      <c r="H8" s="167"/>
    </row>
    <row r="9" spans="1:8" x14ac:dyDescent="0.15">
      <c r="A9" s="148" t="s">
        <v>522</v>
      </c>
      <c r="B9" s="153"/>
      <c r="C9" s="154"/>
      <c r="D9" s="155">
        <v>31364</v>
      </c>
      <c r="E9" s="156"/>
      <c r="F9" s="157">
        <v>111644</v>
      </c>
      <c r="G9" s="158"/>
      <c r="H9" s="159"/>
    </row>
    <row r="10" spans="1:8" x14ac:dyDescent="0.15">
      <c r="A10" s="160"/>
      <c r="B10" s="161"/>
      <c r="C10" s="162"/>
      <c r="D10" s="163">
        <v>22959</v>
      </c>
      <c r="E10" s="164"/>
      <c r="F10" s="165">
        <v>66606</v>
      </c>
      <c r="G10" s="166"/>
      <c r="H10" s="167"/>
    </row>
    <row r="11" spans="1:8" x14ac:dyDescent="0.15">
      <c r="A11" s="148" t="s">
        <v>523</v>
      </c>
      <c r="B11" s="153"/>
      <c r="C11" s="154"/>
      <c r="D11" s="155">
        <v>29091</v>
      </c>
      <c r="E11" s="156"/>
      <c r="F11" s="157">
        <v>127917</v>
      </c>
      <c r="G11" s="158"/>
      <c r="H11" s="159"/>
    </row>
    <row r="12" spans="1:8" x14ac:dyDescent="0.15">
      <c r="A12" s="160"/>
      <c r="B12" s="161"/>
      <c r="C12" s="168"/>
      <c r="D12" s="163">
        <v>24014</v>
      </c>
      <c r="E12" s="164"/>
      <c r="F12" s="165">
        <v>69746</v>
      </c>
      <c r="G12" s="166"/>
      <c r="H12" s="167"/>
    </row>
    <row r="13" spans="1:8" x14ac:dyDescent="0.15">
      <c r="A13" s="148"/>
      <c r="B13" s="153"/>
      <c r="C13" s="169"/>
      <c r="D13" s="170">
        <v>38309</v>
      </c>
      <c r="E13" s="171"/>
      <c r="F13" s="172">
        <v>122880</v>
      </c>
      <c r="G13" s="173"/>
      <c r="H13" s="159"/>
    </row>
    <row r="14" spans="1:8" x14ac:dyDescent="0.15">
      <c r="A14" s="160"/>
      <c r="B14" s="161"/>
      <c r="C14" s="162"/>
      <c r="D14" s="163">
        <v>24699</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5.24</v>
      </c>
      <c r="C19" s="174">
        <f>ROUND(VALUE(SUBSTITUTE(実質収支比率等に係る経年分析!G$48,"▲","-")),2)</f>
        <v>5.38</v>
      </c>
      <c r="D19" s="174">
        <f>ROUND(VALUE(SUBSTITUTE(実質収支比率等に係る経年分析!H$48,"▲","-")),2)</f>
        <v>5.08</v>
      </c>
      <c r="E19" s="174">
        <f>ROUND(VALUE(SUBSTITUTE(実質収支比率等に係る経年分析!I$48,"▲","-")),2)</f>
        <v>5.79</v>
      </c>
      <c r="F19" s="174">
        <f>ROUND(VALUE(SUBSTITUTE(実質収支比率等に係る経年分析!J$48,"▲","-")),2)</f>
        <v>6.43</v>
      </c>
    </row>
    <row r="20" spans="1:11" x14ac:dyDescent="0.15">
      <c r="A20" s="174" t="s">
        <v>53</v>
      </c>
      <c r="B20" s="174">
        <f>ROUND(VALUE(SUBSTITUTE(実質収支比率等に係る経年分析!F$47,"▲","-")),2)</f>
        <v>17.13</v>
      </c>
      <c r="C20" s="174">
        <f>ROUND(VALUE(SUBSTITUTE(実質収支比率等に係る経年分析!G$47,"▲","-")),2)</f>
        <v>12.71</v>
      </c>
      <c r="D20" s="174">
        <f>ROUND(VALUE(SUBSTITUTE(実質収支比率等に係る経年分析!H$47,"▲","-")),2)</f>
        <v>19.71</v>
      </c>
      <c r="E20" s="174">
        <f>ROUND(VALUE(SUBSTITUTE(実質収支比率等に係る経年分析!I$47,"▲","-")),2)</f>
        <v>24.26</v>
      </c>
      <c r="F20" s="174">
        <f>ROUND(VALUE(SUBSTITUTE(実質収支比率等に係る経年分析!J$47,"▲","-")),2)</f>
        <v>30.29</v>
      </c>
    </row>
    <row r="21" spans="1:11" x14ac:dyDescent="0.15">
      <c r="A21" s="174" t="s">
        <v>54</v>
      </c>
      <c r="B21" s="174">
        <f>IF(ISNUMBER(VALUE(SUBSTITUTE(実質収支比率等に係る経年分析!F$49,"▲","-"))),ROUND(VALUE(SUBSTITUTE(実質収支比率等に係る経年分析!F$49,"▲","-")),2),NA())</f>
        <v>-4.82</v>
      </c>
      <c r="C21" s="174">
        <f>IF(ISNUMBER(VALUE(SUBSTITUTE(実質収支比率等に係る経年分析!G$49,"▲","-"))),ROUND(VALUE(SUBSTITUTE(実質収支比率等に係る経年分析!G$49,"▲","-")),2),NA())</f>
        <v>-2.95</v>
      </c>
      <c r="D21" s="174">
        <f>IF(ISNUMBER(VALUE(SUBSTITUTE(実質収支比率等に係る経年分析!H$49,"▲","-"))),ROUND(VALUE(SUBSTITUTE(実質収支比率等に係る経年分析!H$49,"▲","-")),2),NA())</f>
        <v>7.69</v>
      </c>
      <c r="E21" s="174">
        <f>IF(ISNUMBER(VALUE(SUBSTITUTE(実質収支比率等に係る経年分析!I$49,"▲","-"))),ROUND(VALUE(SUBSTITUTE(実質収支比率等に係る経年分析!I$49,"▲","-")),2),NA())</f>
        <v>4.87</v>
      </c>
      <c r="F21" s="174">
        <f>IF(ISNUMBER(VALUE(SUBSTITUTE(実質収支比率等に係る経年分析!J$49,"▲","-"))),ROUND(VALUE(SUBSTITUTE(実質収支比率等に係る経年分析!J$49,"▲","-")),2),NA())</f>
        <v>7.12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墓地公園会計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国民健康保険事業会計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5.34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2.5299999999999998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1.79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後期高齢者医療事業会計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0.26</v>
      </c>
    </row>
    <row r="33" spans="1:16" x14ac:dyDescent="0.15">
      <c r="A33" s="175" t="str">
        <f>IF(連結実質赤字比率に係る赤字・黒字の構成分析!C$37="",NA(),連結実質赤字比率に係る赤字・黒字の構成分析!C$37)</f>
        <v>介護保険事業会計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2.3199999999999998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2.3199999999999998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1.1000000000000001</v>
      </c>
    </row>
    <row r="34" spans="1:16" x14ac:dyDescent="0.15">
      <c r="A34" s="175" t="str">
        <f>IF(連結実質赤字比率に係る赤字・黒字の構成分析!C$36="",NA(),連結実質赤字比率に係る赤字・黒字の構成分析!C$36)</f>
        <v>下水道事業会計</v>
      </c>
      <c r="B34" s="175">
        <f>IF(ROUND(VALUE(SUBSTITUTE(連結実質赤字比率に係る赤字・黒字の構成分析!F$36,"▲", "-")), 2) &lt; 0, ABS(ROUND(VALUE(SUBSTITUTE(連結実質赤字比率に係る赤字・黒字の構成分析!F$36,"▲", "-")), 2)), NA())</f>
        <v>1.7</v>
      </c>
      <c r="C34" s="175" t="e">
        <f>IF(ROUND(VALUE(SUBSTITUTE(連結実質赤字比率に係る赤字・黒字の構成分析!F$36,"▲", "-")), 2) &gt;= 0, ABS(ROUND(VALUE(SUBSTITUTE(連結実質赤字比率に係る赤字・黒字の構成分析!F$36,"▲", "-")), 2)), NA())</f>
        <v>#N/A</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14.22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360</v>
      </c>
      <c r="E42" s="176"/>
      <c r="F42" s="176"/>
      <c r="G42" s="176">
        <f>'実質公債費比率（分子）の構造'!L$52</f>
        <v>342</v>
      </c>
      <c r="H42" s="176"/>
      <c r="I42" s="176"/>
      <c r="J42" s="176">
        <f>'実質公債費比率（分子）の構造'!M$52</f>
        <v>325</v>
      </c>
      <c r="K42" s="176"/>
      <c r="L42" s="176"/>
      <c r="M42" s="176">
        <f>'実質公債費比率（分子）の構造'!N$52</f>
        <v>313</v>
      </c>
      <c r="N42" s="176"/>
      <c r="O42" s="176"/>
      <c r="P42" s="176">
        <f>'実質公債費比率（分子）の構造'!O$52</f>
        <v>311</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v>
      </c>
      <c r="C45" s="176"/>
      <c r="D45" s="176"/>
      <c r="E45" s="176">
        <f>'実質公債費比率（分子）の構造'!L$49</f>
        <v>3</v>
      </c>
      <c r="F45" s="176"/>
      <c r="G45" s="176"/>
      <c r="H45" s="176">
        <f>'実質公債費比率（分子）の構造'!M$49</f>
        <v>3</v>
      </c>
      <c r="I45" s="176"/>
      <c r="J45" s="176"/>
      <c r="K45" s="176">
        <f>'実質公債費比率（分子）の構造'!N$49</f>
        <v>3</v>
      </c>
      <c r="L45" s="176"/>
      <c r="M45" s="176"/>
      <c r="N45" s="176">
        <f>'実質公債費比率（分子）の構造'!O$49</f>
        <v>3</v>
      </c>
      <c r="O45" s="176"/>
      <c r="P45" s="176"/>
    </row>
    <row r="46" spans="1:16" x14ac:dyDescent="0.15">
      <c r="A46" s="176" t="s">
        <v>64</v>
      </c>
      <c r="B46" s="176">
        <f>'実質公債費比率（分子）の構造'!K$48</f>
        <v>168</v>
      </c>
      <c r="C46" s="176"/>
      <c r="D46" s="176"/>
      <c r="E46" s="176">
        <f>'実質公債費比率（分子）の構造'!L$48</f>
        <v>236</v>
      </c>
      <c r="F46" s="176"/>
      <c r="G46" s="176"/>
      <c r="H46" s="176">
        <f>'実質公債費比率（分子）の構造'!M$48</f>
        <v>231</v>
      </c>
      <c r="I46" s="176"/>
      <c r="J46" s="176"/>
      <c r="K46" s="176">
        <f>'実質公債費比率（分子）の構造'!N$48</f>
        <v>229</v>
      </c>
      <c r="L46" s="176"/>
      <c r="M46" s="176"/>
      <c r="N46" s="176">
        <f>'実質公債費比率（分子）の構造'!O$48</f>
        <v>200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381</v>
      </c>
      <c r="C49" s="176"/>
      <c r="D49" s="176"/>
      <c r="E49" s="176">
        <f>'実質公債費比率（分子）の構造'!L$45</f>
        <v>345</v>
      </c>
      <c r="F49" s="176"/>
      <c r="G49" s="176"/>
      <c r="H49" s="176">
        <f>'実質公債費比率（分子）の構造'!M$45</f>
        <v>310</v>
      </c>
      <c r="I49" s="176"/>
      <c r="J49" s="176"/>
      <c r="K49" s="176">
        <f>'実質公債費比率（分子）の構造'!N$45</f>
        <v>298</v>
      </c>
      <c r="L49" s="176"/>
      <c r="M49" s="176"/>
      <c r="N49" s="176">
        <f>'実質公債費比率（分子）の構造'!O$45</f>
        <v>291</v>
      </c>
      <c r="O49" s="176"/>
      <c r="P49" s="176"/>
    </row>
    <row r="50" spans="1:16" x14ac:dyDescent="0.15">
      <c r="A50" s="176" t="s">
        <v>67</v>
      </c>
      <c r="B50" s="176" t="e">
        <f>NA()</f>
        <v>#N/A</v>
      </c>
      <c r="C50" s="176">
        <f>IF(ISNUMBER('実質公債費比率（分子）の構造'!K$53),'実質公債費比率（分子）の構造'!K$53,NA())</f>
        <v>193</v>
      </c>
      <c r="D50" s="176" t="e">
        <f>NA()</f>
        <v>#N/A</v>
      </c>
      <c r="E50" s="176" t="e">
        <f>NA()</f>
        <v>#N/A</v>
      </c>
      <c r="F50" s="176">
        <f>IF(ISNUMBER('実質公債費比率（分子）の構造'!L$53),'実質公債費比率（分子）の構造'!L$53,NA())</f>
        <v>243</v>
      </c>
      <c r="G50" s="176" t="e">
        <f>NA()</f>
        <v>#N/A</v>
      </c>
      <c r="H50" s="176" t="e">
        <f>NA()</f>
        <v>#N/A</v>
      </c>
      <c r="I50" s="176">
        <f>IF(ISNUMBER('実質公債費比率（分子）の構造'!M$53),'実質公債費比率（分子）の構造'!M$53,NA())</f>
        <v>219</v>
      </c>
      <c r="J50" s="176" t="e">
        <f>NA()</f>
        <v>#N/A</v>
      </c>
      <c r="K50" s="176" t="e">
        <f>NA()</f>
        <v>#N/A</v>
      </c>
      <c r="L50" s="176">
        <f>IF(ISNUMBER('実質公債費比率（分子）の構造'!N$53),'実質公債費比率（分子）の構造'!N$53,NA())</f>
        <v>217</v>
      </c>
      <c r="M50" s="176" t="e">
        <f>NA()</f>
        <v>#N/A</v>
      </c>
      <c r="N50" s="176" t="e">
        <f>NA()</f>
        <v>#N/A</v>
      </c>
      <c r="O50" s="176">
        <f>IF(ISNUMBER('実質公債費比率（分子）の構造'!O$53),'実質公債費比率（分子）の構造'!O$53,NA())</f>
        <v>183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4086</v>
      </c>
      <c r="E56" s="175"/>
      <c r="F56" s="175"/>
      <c r="G56" s="175">
        <f>'将来負担比率（分子）の構造'!J$52</f>
        <v>3891</v>
      </c>
      <c r="H56" s="175"/>
      <c r="I56" s="175"/>
      <c r="J56" s="175">
        <f>'将来負担比率（分子）の構造'!K$52</f>
        <v>3695</v>
      </c>
      <c r="K56" s="175"/>
      <c r="L56" s="175"/>
      <c r="M56" s="175">
        <f>'将来負担比率（分子）の構造'!L$52</f>
        <v>3502</v>
      </c>
      <c r="N56" s="175"/>
      <c r="O56" s="175"/>
      <c r="P56" s="175">
        <f>'将来負担比率（分子）の構造'!M$52</f>
        <v>3303</v>
      </c>
    </row>
    <row r="57" spans="1:16" x14ac:dyDescent="0.15">
      <c r="A57" s="175" t="s">
        <v>42</v>
      </c>
      <c r="B57" s="175"/>
      <c r="C57" s="175"/>
      <c r="D57" s="175">
        <f>'将来負担比率（分子）の構造'!I$51</f>
        <v>3</v>
      </c>
      <c r="E57" s="175"/>
      <c r="F57" s="175"/>
      <c r="G57" s="175">
        <f>'将来負担比率（分子）の構造'!J$51</f>
        <v>2</v>
      </c>
      <c r="H57" s="175"/>
      <c r="I57" s="175"/>
      <c r="J57" s="175">
        <f>'将来負担比率（分子）の構造'!K$51</f>
        <v>1</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1014</v>
      </c>
      <c r="E58" s="175"/>
      <c r="F58" s="175"/>
      <c r="G58" s="175">
        <f>'将来負担比率（分子）の構造'!J$50</f>
        <v>1002</v>
      </c>
      <c r="H58" s="175"/>
      <c r="I58" s="175"/>
      <c r="J58" s="175">
        <f>'将来負担比率（分子）の構造'!K$50</f>
        <v>1193</v>
      </c>
      <c r="K58" s="175"/>
      <c r="L58" s="175"/>
      <c r="M58" s="175">
        <f>'将来負担比率（分子）の構造'!L$50</f>
        <v>1421</v>
      </c>
      <c r="N58" s="175"/>
      <c r="O58" s="175"/>
      <c r="P58" s="175">
        <f>'将来負担比率（分子）の構造'!M$50</f>
        <v>1583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1</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811</v>
      </c>
      <c r="C62" s="175"/>
      <c r="D62" s="175"/>
      <c r="E62" s="175">
        <f>'将来負担比率（分子）の構造'!J$45</f>
        <v>762</v>
      </c>
      <c r="F62" s="175"/>
      <c r="G62" s="175"/>
      <c r="H62" s="175">
        <f>'将来負担比率（分子）の構造'!K$45</f>
        <v>739</v>
      </c>
      <c r="I62" s="175"/>
      <c r="J62" s="175"/>
      <c r="K62" s="175">
        <f>'将来負担比率（分子）の構造'!L$45</f>
        <v>761</v>
      </c>
      <c r="L62" s="175"/>
      <c r="M62" s="175"/>
      <c r="N62" s="175">
        <f>'将来負担比率（分子）の構造'!M$45</f>
        <v>691</v>
      </c>
      <c r="O62" s="175"/>
      <c r="P62" s="175"/>
    </row>
    <row r="63" spans="1:16" x14ac:dyDescent="0.15">
      <c r="A63" s="175" t="s">
        <v>34</v>
      </c>
      <c r="B63" s="175">
        <f>'将来負担比率（分子）の構造'!I$44</f>
        <v>32</v>
      </c>
      <c r="C63" s="175"/>
      <c r="D63" s="175"/>
      <c r="E63" s="175">
        <f>'将来負担比率（分子）の構造'!J$44</f>
        <v>32</v>
      </c>
      <c r="F63" s="175"/>
      <c r="G63" s="175"/>
      <c r="H63" s="175">
        <f>'将来負担比率（分子）の構造'!K$44</f>
        <v>28</v>
      </c>
      <c r="I63" s="175"/>
      <c r="J63" s="175"/>
      <c r="K63" s="175">
        <f>'将来負担比率（分子）の構造'!L$44</f>
        <v>24</v>
      </c>
      <c r="L63" s="175"/>
      <c r="M63" s="175"/>
      <c r="N63" s="175">
        <f>'将来負担比率（分子）の構造'!M$44</f>
        <v>21</v>
      </c>
      <c r="O63" s="175"/>
      <c r="P63" s="175"/>
    </row>
    <row r="64" spans="1:16" x14ac:dyDescent="0.15">
      <c r="A64" s="175" t="s">
        <v>33</v>
      </c>
      <c r="B64" s="175">
        <f>'将来負担比率（分子）の構造'!I$43</f>
        <v>2039</v>
      </c>
      <c r="C64" s="175"/>
      <c r="D64" s="175"/>
      <c r="E64" s="175">
        <f>'将来負担比率（分子）の構造'!J$43</f>
        <v>2101</v>
      </c>
      <c r="F64" s="175"/>
      <c r="G64" s="175"/>
      <c r="H64" s="175">
        <f>'将来負担比率（分子）の構造'!K$43</f>
        <v>2117</v>
      </c>
      <c r="I64" s="175"/>
      <c r="J64" s="175"/>
      <c r="K64" s="175">
        <f>'将来負担比率（分子）の構造'!L$43</f>
        <v>2104</v>
      </c>
      <c r="L64" s="175"/>
      <c r="M64" s="175"/>
      <c r="N64" s="175">
        <f>'将来負担比率（分子）の構造'!M$43</f>
        <v>1919</v>
      </c>
      <c r="O64" s="175"/>
      <c r="P64" s="175"/>
    </row>
    <row r="65" spans="1:16" x14ac:dyDescent="0.15">
      <c r="A65" s="175" t="s">
        <v>32</v>
      </c>
      <c r="B65" s="175">
        <f>'将来負担比率（分子）の構造'!I$42</f>
        <v>2</v>
      </c>
      <c r="C65" s="175"/>
      <c r="D65" s="175"/>
      <c r="E65" s="175">
        <f>'将来負担比率（分子）の構造'!J$42</f>
        <v>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2294</v>
      </c>
      <c r="C66" s="175"/>
      <c r="D66" s="175"/>
      <c r="E66" s="175">
        <f>'将来負担比率（分子）の構造'!J$41</f>
        <v>2217</v>
      </c>
      <c r="F66" s="175"/>
      <c r="G66" s="175"/>
      <c r="H66" s="175">
        <f>'将来負担比率（分子）の構造'!K$41</f>
        <v>2021</v>
      </c>
      <c r="I66" s="175"/>
      <c r="J66" s="175"/>
      <c r="K66" s="175">
        <f>'将来負担比率（分子）の構造'!L$41</f>
        <v>1847</v>
      </c>
      <c r="L66" s="175"/>
      <c r="M66" s="175"/>
      <c r="N66" s="175">
        <f>'将来負担比率（分子）の構造'!M$41</f>
        <v>1684</v>
      </c>
      <c r="O66" s="175"/>
      <c r="P66" s="175"/>
    </row>
    <row r="67" spans="1:16" x14ac:dyDescent="0.15">
      <c r="A67" s="175" t="s">
        <v>71</v>
      </c>
      <c r="B67" s="175" t="e">
        <f>NA()</f>
        <v>#N/A</v>
      </c>
      <c r="C67" s="175">
        <f>IF(ISNUMBER('将来負担比率（分子）の構造'!I$53), IF('将来負担比率（分子）の構造'!I$53 &lt; 0, 0, '将来負担比率（分子）の構造'!I$53), NA())</f>
        <v>74</v>
      </c>
      <c r="D67" s="175" t="e">
        <f>NA()</f>
        <v>#N/A</v>
      </c>
      <c r="E67" s="175" t="e">
        <f>NA()</f>
        <v>#N/A</v>
      </c>
      <c r="F67" s="175">
        <f>IF(ISNUMBER('将来負担比率（分子）の構造'!J$53), IF('将来負担比率（分子）の構造'!J$53 &lt; 0, 0, '将来負担比率（分子）の構造'!J$53), NA())</f>
        <v>218</v>
      </c>
      <c r="G67" s="175" t="e">
        <f>NA()</f>
        <v>#N/A</v>
      </c>
      <c r="H67" s="175" t="e">
        <f>NA()</f>
        <v>#N/A</v>
      </c>
      <c r="I67" s="175">
        <f>IF(ISNUMBER('将来負担比率（分子）の構造'!K$53), IF('将来負担比率（分子）の構造'!K$53 &lt; 0, 0, '将来負担比率（分子）の構造'!K$53), NA())</f>
        <v>17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509</v>
      </c>
      <c r="C72" s="179">
        <f>基金残高に係る経年分析!G55</f>
        <v>609</v>
      </c>
      <c r="D72" s="179">
        <f>基金残高に係る経年分析!H55</f>
        <v>772</v>
      </c>
    </row>
    <row r="73" spans="1:16" x14ac:dyDescent="0.15">
      <c r="A73" s="178" t="s">
        <v>74</v>
      </c>
      <c r="B73" s="179">
        <f>基金残高に係る経年分析!F56</f>
        <v>45</v>
      </c>
      <c r="C73" s="179">
        <f>基金残高に係る経年分析!G56</f>
        <v>115</v>
      </c>
      <c r="D73" s="179">
        <f>基金残高に係る経年分析!H56</f>
        <v>126</v>
      </c>
    </row>
    <row r="74" spans="1:16" x14ac:dyDescent="0.15">
      <c r="A74" s="178" t="s">
        <v>75</v>
      </c>
      <c r="B74" s="179">
        <f>基金残高に係る経年分析!F57</f>
        <v>437</v>
      </c>
      <c r="C74" s="179">
        <f>基金残高に係る経年分析!G57</f>
        <v>474</v>
      </c>
      <c r="D74" s="179">
        <f>基金残高に係る経年分析!H57</f>
        <v>456</v>
      </c>
    </row>
  </sheetData>
  <sheetProtection algorithmName="SHA-512" hashValue="O6iOzfB2y6O4YublRwWlC3Xocu4Fvz9eDivvtldESJH7WMvsvea3zcThwLanOEOfkiScMeE0YRSZ6LZ8NSIGyg==" saltValue="itw/jINUtSkI8HT+gvE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2025-03-24T02:32:13Z</cp:lastPrinted>
  <dcterms:created xsi:type="dcterms:W3CDTF">2025-02-19T03:18:51Z</dcterms:created>
  <dcterms:modified xsi:type="dcterms:W3CDTF">2025-03-27T08:32:29Z</dcterms:modified>
  <cp:category/>
</cp:coreProperties>
</file>